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123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07" i="1" l="1"/>
  <c r="F103" i="1"/>
  <c r="F95" i="1"/>
  <c r="F91" i="1"/>
  <c r="F93" i="1"/>
  <c r="F74" i="1"/>
  <c r="F39" i="1" l="1"/>
  <c r="D35" i="1" l="1"/>
  <c r="E30" i="1" l="1"/>
  <c r="F33" i="1"/>
  <c r="F32" i="1"/>
  <c r="F31" i="1"/>
  <c r="E35" i="1" l="1"/>
  <c r="D49" i="1" l="1"/>
  <c r="F10" i="1" l="1"/>
  <c r="F109" i="1" l="1"/>
  <c r="D20" i="1" l="1"/>
  <c r="F113" i="1"/>
  <c r="F105" i="1"/>
  <c r="F104" i="1"/>
  <c r="F98" i="1"/>
  <c r="F61" i="1"/>
  <c r="D55" i="1"/>
  <c r="E20" i="1"/>
  <c r="F21" i="1"/>
  <c r="F118" i="1" l="1"/>
  <c r="F117" i="1"/>
  <c r="F116" i="1"/>
  <c r="F115" i="1"/>
  <c r="F114" i="1"/>
  <c r="F112" i="1"/>
  <c r="D111" i="1"/>
  <c r="F110" i="1"/>
  <c r="F108" i="1"/>
  <c r="F106" i="1"/>
  <c r="F102" i="1"/>
  <c r="E101" i="1"/>
  <c r="D101" i="1"/>
  <c r="F100" i="1"/>
  <c r="F99" i="1"/>
  <c r="F97" i="1"/>
  <c r="F96" i="1"/>
  <c r="F94" i="1"/>
  <c r="F92" i="1"/>
  <c r="F90" i="1"/>
  <c r="F89" i="1"/>
  <c r="F88" i="1"/>
  <c r="D87" i="1"/>
  <c r="F86" i="1"/>
  <c r="E85" i="1"/>
  <c r="D85" i="1"/>
  <c r="F84" i="1"/>
  <c r="F83" i="1"/>
  <c r="F82" i="1"/>
  <c r="F81" i="1"/>
  <c r="F80" i="1"/>
  <c r="D79" i="1"/>
  <c r="F78" i="1"/>
  <c r="F77" i="1"/>
  <c r="F76" i="1"/>
  <c r="F75" i="1"/>
  <c r="F73" i="1"/>
  <c r="E72" i="1"/>
  <c r="D72" i="1"/>
  <c r="F71" i="1"/>
  <c r="F70" i="1"/>
  <c r="F69" i="1"/>
  <c r="F68" i="1"/>
  <c r="F67" i="1"/>
  <c r="E66" i="1"/>
  <c r="D66" i="1"/>
  <c r="F65" i="1"/>
  <c r="F64" i="1"/>
  <c r="F63" i="1"/>
  <c r="E62" i="1"/>
  <c r="D62" i="1"/>
  <c r="F60" i="1"/>
  <c r="F59" i="1"/>
  <c r="F58" i="1"/>
  <c r="F57" i="1"/>
  <c r="F56" i="1"/>
  <c r="F52" i="1"/>
  <c r="F51" i="1"/>
  <c r="F50" i="1"/>
  <c r="E49" i="1"/>
  <c r="F47" i="1"/>
  <c r="F46" i="1"/>
  <c r="F45" i="1"/>
  <c r="F44" i="1"/>
  <c r="F43" i="1"/>
  <c r="F42" i="1"/>
  <c r="F41" i="1"/>
  <c r="F40" i="1"/>
  <c r="F38" i="1"/>
  <c r="F36" i="1"/>
  <c r="D30" i="1"/>
  <c r="F30" i="1" s="1"/>
  <c r="F29" i="1"/>
  <c r="F28" i="1"/>
  <c r="F27" i="1"/>
  <c r="E25" i="1"/>
  <c r="D25" i="1"/>
  <c r="F23" i="1"/>
  <c r="F22" i="1"/>
  <c r="F20" i="1"/>
  <c r="F19" i="1"/>
  <c r="F18" i="1"/>
  <c r="F17" i="1"/>
  <c r="E16" i="1"/>
  <c r="D16" i="1"/>
  <c r="F15" i="1"/>
  <c r="F13" i="1"/>
  <c r="F12" i="1"/>
  <c r="F11" i="1"/>
  <c r="E9" i="1"/>
  <c r="D9" i="1"/>
  <c r="D54" i="1" l="1"/>
  <c r="F62" i="1"/>
  <c r="E8" i="1"/>
  <c r="F25" i="1"/>
  <c r="F85" i="1"/>
  <c r="E24" i="1"/>
  <c r="F72" i="1"/>
  <c r="F16" i="1"/>
  <c r="D8" i="1"/>
  <c r="F9" i="1"/>
  <c r="E79" i="1"/>
  <c r="F79" i="1" s="1"/>
  <c r="E87" i="1"/>
  <c r="E111" i="1"/>
  <c r="F111" i="1" s="1"/>
  <c r="E55" i="1"/>
  <c r="F55" i="1" s="1"/>
  <c r="D24" i="1"/>
  <c r="F49" i="1"/>
  <c r="F101" i="1"/>
  <c r="F66" i="1"/>
  <c r="D34" i="1" l="1"/>
  <c r="D48" i="1" s="1"/>
  <c r="E34" i="1"/>
  <c r="E48" i="1" s="1"/>
  <c r="F24" i="1"/>
  <c r="F8" i="1"/>
  <c r="E54" i="1"/>
  <c r="F54" i="1" s="1"/>
  <c r="F87" i="1"/>
  <c r="F34" i="1" l="1"/>
  <c r="F37" i="1"/>
  <c r="F35" i="1" s="1"/>
  <c r="F48" i="1"/>
</calcChain>
</file>

<file path=xl/comments1.xml><?xml version="1.0" encoding="utf-8"?>
<comments xmlns="http://schemas.openxmlformats.org/spreadsheetml/2006/main">
  <authors>
    <author>kerstis</author>
  </authors>
  <commentList>
    <comment ref="C42" authorId="0">
      <text/>
    </comment>
  </commentList>
</comments>
</file>

<file path=xl/sharedStrings.xml><?xml version="1.0" encoding="utf-8"?>
<sst xmlns="http://schemas.openxmlformats.org/spreadsheetml/2006/main" count="199" uniqueCount="191">
  <si>
    <t>Lisaeelarve</t>
  </si>
  <si>
    <t>eelarve</t>
  </si>
  <si>
    <t>Kirje nimetus</t>
  </si>
  <si>
    <t>PÕHITEGEVUSE TULUD KOKKU</t>
  </si>
  <si>
    <t>Maksutulud</t>
  </si>
  <si>
    <t>Füüsilise isiku tulumaks</t>
  </si>
  <si>
    <t>Maamaks</t>
  </si>
  <si>
    <t>Reklaamimaks</t>
  </si>
  <si>
    <t>Teede ja tänavate sulgemise maks</t>
  </si>
  <si>
    <t>Tulud kaupade ja teenuste müügist</t>
  </si>
  <si>
    <t>3500, 352</t>
  </si>
  <si>
    <t>Saadavad toetused tegevuskuludeks</t>
  </si>
  <si>
    <t>352.00.17.1</t>
  </si>
  <si>
    <t>Tasandusfond (lg 1)</t>
  </si>
  <si>
    <t>352.00.17.2</t>
  </si>
  <si>
    <t>Toetusfond (lg 2)</t>
  </si>
  <si>
    <t>Muud saadud toetused tegevuskuludeks</t>
  </si>
  <si>
    <t>3825, 388</t>
  </si>
  <si>
    <t xml:space="preserve">Muud tegevustulud </t>
  </si>
  <si>
    <t>382500-382520</t>
  </si>
  <si>
    <t>Sh kaevandamisõiguse tasu</t>
  </si>
  <si>
    <t>Sh laekumine vee erikasutusest</t>
  </si>
  <si>
    <t>Sh saastetasud ja keskkonnale tekitatud kahju hüvitis</t>
  </si>
  <si>
    <t>PÕHITEGEVUSE KULUD KOKKU</t>
  </si>
  <si>
    <t>40, 41, 4500, 452</t>
  </si>
  <si>
    <t>Antavad toetused tegevuskuludeks</t>
  </si>
  <si>
    <t>Subsiidiumid ettevõtlusega tegelevatele isikutele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</si>
  <si>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</si>
  <si>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</si>
  <si>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</si>
  <si>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</si>
  <si>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Personalikulud</t>
  </si>
  <si>
    <t>Majandamiskulud</t>
  </si>
  <si>
    <t>Muud kulud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</si>
  <si>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</si>
  <si>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</si>
  <si>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</si>
  <si>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</si>
  <si>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</si>
  <si>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</si>
  <si>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101.2.1</t>
  </si>
  <si>
    <t>Osaluste müük (+)</t>
  </si>
  <si>
    <t>101.1.1</t>
  </si>
  <si>
    <t>Osaluste soetus (-)</t>
  </si>
  <si>
    <t>101.2.2</t>
  </si>
  <si>
    <t>Muude aktsiate ja osade müük (+)</t>
  </si>
  <si>
    <t>101.1.2</t>
  </si>
  <si>
    <t>Muude aktsiate ja osade soetus (-)</t>
  </si>
  <si>
    <t>1032.2</t>
  </si>
  <si>
    <t>Tagasilaekuvad laenud (+)</t>
  </si>
  <si>
    <t>1032.1</t>
  </si>
  <si>
    <t xml:space="preserve">Antavad laenud (-) </t>
  </si>
  <si>
    <t>Finantstulud (+)</t>
  </si>
  <si>
    <t>Finantstkulud (-)</t>
  </si>
  <si>
    <t>EELARVE TULEM (ÜLEJÄÄK (+) / PUUDUJÄÄK (-))</t>
  </si>
  <si>
    <t>FINANTSEERIMISTEGEVUS</t>
  </si>
  <si>
    <t>20.5</t>
  </si>
  <si>
    <t xml:space="preserve">Kohustuste võtmine (+) </t>
  </si>
  <si>
    <t>20.6</t>
  </si>
  <si>
    <t>Kohustuste tasumine (-)</t>
  </si>
  <si>
    <t>LIKVIIDSETE VARADE MUUTUS (+ suurenemine, - vähenemine)</t>
  </si>
  <si>
    <t>PÕHITEGEVUSE KULUDE JA INVESTEERIMISTEGEVUSE VÄLJAMINEKUTE JAOTUS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</si>
  <si>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</si>
  <si>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</si>
  <si>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</si>
  <si>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</si>
  <si>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</si>
  <si>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</si>
  <si>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01114</t>
  </si>
  <si>
    <t>Reservfond</t>
  </si>
  <si>
    <t>01600</t>
  </si>
  <si>
    <t xml:space="preserve">Muud üldised valitsussektori teenused  </t>
  </si>
  <si>
    <t>01700</t>
  </si>
  <si>
    <t>Valitsussektori võla teenindamine</t>
  </si>
  <si>
    <t>03</t>
  </si>
  <si>
    <t>Avalik kord ja julgeolek</t>
  </si>
  <si>
    <t>03100</t>
  </si>
  <si>
    <t>Politsei</t>
  </si>
  <si>
    <t>03200</t>
  </si>
  <si>
    <t>Päästeteenused</t>
  </si>
  <si>
    <t>03600</t>
  </si>
  <si>
    <t>Muu avalik kord</t>
  </si>
  <si>
    <t>04</t>
  </si>
  <si>
    <t>Majandus</t>
  </si>
  <si>
    <t>04510</t>
  </si>
  <si>
    <t>04710</t>
  </si>
  <si>
    <t>04730</t>
  </si>
  <si>
    <t>Turism</t>
  </si>
  <si>
    <t>04900</t>
  </si>
  <si>
    <t>Muu majandus (sh.majanduse haldamine)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</si>
  <si>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</si>
  <si>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</si>
  <si>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</si>
  <si>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</si>
  <si>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</si>
  <si>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</si>
  <si>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</si>
  <si>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</si>
  <si>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</si>
  <si>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05600</t>
  </si>
  <si>
    <t>Muu keskkonnakaitse</t>
  </si>
  <si>
    <t>06</t>
  </si>
  <si>
    <t>Elamu- ja kommunaalmajandus</t>
  </si>
  <si>
    <t>06100</t>
  </si>
  <si>
    <t>Elamumajandus</t>
  </si>
  <si>
    <t>06300</t>
  </si>
  <si>
    <t xml:space="preserve">Veevarustus </t>
  </si>
  <si>
    <t>06400</t>
  </si>
  <si>
    <t>Tänavavalgustus</t>
  </si>
  <si>
    <t>06605</t>
  </si>
  <si>
    <t>Kalmistud</t>
  </si>
  <si>
    <t>Hulkuvate loomadega seotud tegevus</t>
  </si>
  <si>
    <t>07</t>
  </si>
  <si>
    <t>Tervishoid</t>
  </si>
  <si>
    <t>07210</t>
  </si>
  <si>
    <t>Üldmeditsiiniteenused</t>
  </si>
  <si>
    <t>08</t>
  </si>
  <si>
    <t>Vabaaeg, kultuur ja religioon</t>
  </si>
  <si>
    <t>08102</t>
  </si>
  <si>
    <t>Sporditegevus (v.a. spordikoolid)</t>
  </si>
  <si>
    <t>Puhkepargid</t>
  </si>
  <si>
    <t>08107</t>
  </si>
  <si>
    <t>Noorsootöö ja noortekeskused</t>
  </si>
  <si>
    <t>08109</t>
  </si>
  <si>
    <t>08201</t>
  </si>
  <si>
    <t>08202</t>
  </si>
  <si>
    <t>08203</t>
  </si>
  <si>
    <t>Muuseumid</t>
  </si>
  <si>
    <t>08300</t>
  </si>
  <si>
    <t>08400</t>
  </si>
  <si>
    <t>08500</t>
  </si>
  <si>
    <t>Teadus ja arendustegevus vabaajas ja spordis</t>
  </si>
  <si>
    <t>09</t>
  </si>
  <si>
    <t>Haridus</t>
  </si>
  <si>
    <t>09110</t>
  </si>
  <si>
    <t>09220</t>
  </si>
  <si>
    <t>09600</t>
  </si>
  <si>
    <t>09800</t>
  </si>
  <si>
    <t>Muud hariduse kulud (maakonna)</t>
  </si>
  <si>
    <t>10</t>
  </si>
  <si>
    <t>Sotsiaalne kaitse</t>
  </si>
  <si>
    <t>10121</t>
  </si>
  <si>
    <t>Muu puuetega inimeste sotsiaalne kaitse</t>
  </si>
  <si>
    <t>10201</t>
  </si>
  <si>
    <t>Muu eakate sotsiaalne kaitse</t>
  </si>
  <si>
    <t>10300</t>
  </si>
  <si>
    <t>Toitjakaotanute sotsiaalne kaitse</t>
  </si>
  <si>
    <t>10402</t>
  </si>
  <si>
    <t>Muu perekondade ja laste sotsiaalne kaitse</t>
  </si>
  <si>
    <t>10701</t>
  </si>
  <si>
    <t>Riiklik toimetulekutoetus</t>
  </si>
  <si>
    <t>10900</t>
  </si>
  <si>
    <t>Muu sotsiaalne kaitse, sh. sotsiaalse kaitse haldus</t>
  </si>
  <si>
    <t>01800</t>
  </si>
  <si>
    <t>Ülalnimetatud valitsussektori kulud</t>
  </si>
  <si>
    <t>Maanteetransport (vallateede- ja tänavate korrashoid)24403</t>
  </si>
  <si>
    <t>Kaubandus</t>
  </si>
  <si>
    <t>Haljastus, heakord</t>
  </si>
  <si>
    <t>10200</t>
  </si>
  <si>
    <t>Eakate sotsiaalkande asutused</t>
  </si>
  <si>
    <t>Kokku</t>
  </si>
  <si>
    <t>04712</t>
  </si>
  <si>
    <t>Ühistransport</t>
  </si>
  <si>
    <t>09601</t>
  </si>
  <si>
    <t>Koolitoit</t>
  </si>
  <si>
    <t>08103</t>
  </si>
  <si>
    <t>2017.a.</t>
  </si>
  <si>
    <t>2017.a. eelarve</t>
  </si>
  <si>
    <t>05101</t>
  </si>
  <si>
    <t>Avalike alade puhastus</t>
  </si>
  <si>
    <t>Käsitööring</t>
  </si>
  <si>
    <t>Seltside ja MTÜ-de tegevus</t>
  </si>
  <si>
    <t>MTÜ Pikasilla Purtsi Külaselts</t>
  </si>
  <si>
    <t>Vabaaja üritused</t>
  </si>
  <si>
    <t>Riidaja Raamatukogu</t>
  </si>
  <si>
    <t>Riidaja Kultuurimaja</t>
  </si>
  <si>
    <t>Kihelkonnaleht</t>
  </si>
  <si>
    <t>Kabel</t>
  </si>
  <si>
    <t>Lasteaiakohamaksud teistele omavalits.</t>
  </si>
  <si>
    <t>Riidaja Lasteaed</t>
  </si>
  <si>
    <t>Riidaja PK otsekulud-riik</t>
  </si>
  <si>
    <t>Riidaja PK kaudsed kulud-vald</t>
  </si>
  <si>
    <t>Õpilaskohamaksud teistele omav.</t>
  </si>
  <si>
    <t>09510</t>
  </si>
  <si>
    <t>Muusikakoolimaksud</t>
  </si>
  <si>
    <t>Koolitransport</t>
  </si>
  <si>
    <t xml:space="preserve">Lisa </t>
  </si>
  <si>
    <t xml:space="preserve">määrusele  nr </t>
  </si>
  <si>
    <t xml:space="preserve">2017. aasta III lisaeelarve </t>
  </si>
  <si>
    <t>III</t>
  </si>
  <si>
    <t>PÕDRALA VALLAVALITSUS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</si>
</sst>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Arial"/>
      <family val="2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57"/>
      <name val="Times New Roman"/>
      <family val="1"/>
      <charset val="186"/>
    </font>
    <font>
      <sz val="10"/>
      <color rgb="FFC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5">
    <xf numFmtId="0" fontId="0" fillId="0" borderId="0" xfId="0"/>
    <xf numFmtId="0" fontId="2" fillId="0" borderId="0" xfId="1" applyFont="1"/>
    <xf numFmtId="4" fontId="2" fillId="0" borderId="0" xfId="1" applyNumberFormat="1" applyFont="1"/>
    <xf numFmtId="0" fontId="2" fillId="0" borderId="0" xfId="1" applyFont="1" applyBorder="1"/>
    <xf numFmtId="0" fontId="3" fillId="0" borderId="0" xfId="1" applyFont="1"/>
    <xf numFmtId="0" fontId="1" fillId="0" borderId="0" xfId="1"/>
    <xf numFmtId="0" fontId="2" fillId="0" borderId="0" xfId="1" applyFont="1" applyProtection="1">
      <protection locked="0"/>
    </xf>
    <xf numFmtId="0" fontId="4" fillId="0" borderId="0" xfId="1" applyFont="1"/>
    <xf numFmtId="0" fontId="2" fillId="0" borderId="1" xfId="2" applyFont="1" applyFill="1" applyBorder="1" applyProtection="1">
      <protection locked="0"/>
    </xf>
    <xf numFmtId="4" fontId="2" fillId="0" borderId="2" xfId="1" applyNumberFormat="1" applyFont="1" applyBorder="1"/>
    <xf numFmtId="0" fontId="2" fillId="0" borderId="3" xfId="2" applyFont="1" applyFill="1" applyBorder="1" applyProtection="1">
      <protection locked="0"/>
    </xf>
    <xf numFmtId="4" fontId="2" fillId="0" borderId="4" xfId="1" applyNumberFormat="1" applyFont="1" applyBorder="1"/>
    <xf numFmtId="0" fontId="2" fillId="0" borderId="5" xfId="2" applyFont="1" applyFill="1" applyBorder="1" applyProtection="1">
      <protection locked="0"/>
    </xf>
    <xf numFmtId="4" fontId="2" fillId="0" borderId="6" xfId="1" applyNumberFormat="1" applyFont="1" applyBorder="1"/>
    <xf numFmtId="0" fontId="5" fillId="0" borderId="8" xfId="2" applyFont="1" applyFill="1" applyBorder="1"/>
    <xf numFmtId="4" fontId="7" fillId="0" borderId="9" xfId="2" applyNumberFormat="1" applyFont="1" applyFill="1" applyBorder="1" applyAlignment="1" applyProtection="1"/>
    <xf numFmtId="0" fontId="2" fillId="0" borderId="0" xfId="2" applyFont="1" applyFill="1" applyBorder="1"/>
    <xf numFmtId="4" fontId="8" fillId="0" borderId="6" xfId="2" applyNumberFormat="1" applyFont="1" applyFill="1" applyBorder="1" applyAlignment="1" applyProtection="1"/>
    <xf numFmtId="4" fontId="5" fillId="0" borderId="9" xfId="0" applyNumberFormat="1" applyFont="1" applyBorder="1" applyAlignment="1">
      <alignment horizontal="right"/>
    </xf>
    <xf numFmtId="0" fontId="9" fillId="0" borderId="0" xfId="1" applyFont="1"/>
    <xf numFmtId="0" fontId="10" fillId="0" borderId="0" xfId="1" applyFont="1"/>
    <xf numFmtId="0" fontId="2" fillId="0" borderId="0" xfId="1" applyFont="1" applyFill="1" applyBorder="1"/>
    <xf numFmtId="0" fontId="4" fillId="0" borderId="7" xfId="2" applyFont="1" applyFill="1" applyBorder="1"/>
    <xf numFmtId="0" fontId="8" fillId="0" borderId="0" xfId="2" applyFont="1" applyFill="1" applyBorder="1"/>
    <xf numFmtId="0" fontId="2" fillId="0" borderId="3" xfId="2" applyFont="1" applyFill="1" applyBorder="1"/>
    <xf numFmtId="0" fontId="5" fillId="0" borderId="3" xfId="2" applyFont="1" applyFill="1" applyBorder="1"/>
    <xf numFmtId="4" fontId="7" fillId="0" borderId="4" xfId="2" applyNumberFormat="1" applyFont="1" applyFill="1" applyBorder="1" applyAlignment="1" applyProtection="1"/>
    <xf numFmtId="0" fontId="2" fillId="0" borderId="1" xfId="2" applyFont="1" applyFill="1" applyBorder="1"/>
    <xf numFmtId="0" fontId="2" fillId="0" borderId="0" xfId="2" applyFont="1" applyFill="1" applyBorder="1" applyAlignment="1"/>
    <xf numFmtId="0" fontId="8" fillId="0" borderId="3" xfId="2" applyFont="1" applyFill="1" applyBorder="1"/>
    <xf numFmtId="0" fontId="2" fillId="0" borderId="3" xfId="1" applyFont="1" applyFill="1" applyBorder="1"/>
    <xf numFmtId="4" fontId="5" fillId="0" borderId="9" xfId="1" applyNumberFormat="1" applyFont="1" applyFill="1" applyBorder="1"/>
    <xf numFmtId="0" fontId="2" fillId="0" borderId="8" xfId="1" applyFont="1" applyFill="1" applyBorder="1"/>
    <xf numFmtId="4" fontId="5" fillId="0" borderId="9" xfId="1" applyNumberFormat="1" applyFont="1" applyBorder="1"/>
    <xf numFmtId="0" fontId="2" fillId="0" borderId="0" xfId="1" applyFont="1" applyFill="1" applyBorder="1" applyAlignment="1">
      <alignment horizontal="left"/>
    </xf>
    <xf numFmtId="0" fontId="2" fillId="0" borderId="8" xfId="2" applyFont="1" applyFill="1" applyBorder="1"/>
    <xf numFmtId="0" fontId="11" fillId="0" borderId="0" xfId="2" applyFont="1" applyFill="1" applyBorder="1" applyAlignment="1">
      <alignment horizontal="left"/>
    </xf>
    <xf numFmtId="4" fontId="2" fillId="0" borderId="10" xfId="1" applyNumberFormat="1" applyFont="1" applyBorder="1"/>
    <xf numFmtId="4" fontId="8" fillId="0" borderId="2" xfId="2" applyNumberFormat="1" applyFont="1" applyFill="1" applyBorder="1" applyAlignment="1" applyProtection="1"/>
    <xf numFmtId="0" fontId="2" fillId="0" borderId="0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0" fontId="3" fillId="0" borderId="0" xfId="1" applyFont="1" applyBorder="1"/>
    <xf numFmtId="0" fontId="1" fillId="0" borderId="0" xfId="1" applyBorder="1"/>
    <xf numFmtId="4" fontId="7" fillId="0" borderId="9" xfId="1" applyNumberFormat="1" applyFont="1" applyBorder="1" applyAlignment="1" applyProtection="1"/>
    <xf numFmtId="4" fontId="7" fillId="0" borderId="4" xfId="1" applyNumberFormat="1" applyFont="1" applyBorder="1" applyAlignment="1" applyProtection="1"/>
    <xf numFmtId="0" fontId="15" fillId="0" borderId="0" xfId="2" applyFont="1" applyFill="1" applyBorder="1"/>
    <xf numFmtId="0" fontId="15" fillId="2" borderId="8" xfId="1" applyFont="1" applyFill="1" applyBorder="1"/>
    <xf numFmtId="0" fontId="15" fillId="0" borderId="0" xfId="1" applyFont="1" applyFill="1" applyBorder="1"/>
    <xf numFmtId="0" fontId="15" fillId="0" borderId="3" xfId="1" applyFont="1" applyFill="1" applyBorder="1"/>
    <xf numFmtId="0" fontId="15" fillId="2" borderId="0" xfId="1" applyFont="1" applyFill="1" applyBorder="1"/>
    <xf numFmtId="4" fontId="2" fillId="0" borderId="0" xfId="1" applyNumberFormat="1" applyFont="1" applyBorder="1"/>
    <xf numFmtId="4" fontId="8" fillId="0" borderId="4" xfId="2" applyNumberFormat="1" applyFont="1" applyFill="1" applyBorder="1" applyAlignment="1" applyProtection="1"/>
    <xf numFmtId="49" fontId="2" fillId="0" borderId="0" xfId="1" applyNumberFormat="1" applyFont="1" applyBorder="1" applyAlignment="1">
      <alignment horizontal="left"/>
    </xf>
    <xf numFmtId="49" fontId="2" fillId="0" borderId="0" xfId="1" applyNumberFormat="1" applyFont="1" applyBorder="1"/>
    <xf numFmtId="49" fontId="16" fillId="0" borderId="0" xfId="1" applyNumberFormat="1" applyFont="1" applyBorder="1"/>
    <xf numFmtId="0" fontId="2" fillId="0" borderId="0" xfId="1" applyFont="1" applyFill="1"/>
    <xf numFmtId="0" fontId="6" fillId="0" borderId="0" xfId="1" applyFont="1"/>
    <xf numFmtId="0" fontId="17" fillId="0" borderId="0" xfId="1" applyFont="1" applyAlignment="1">
      <alignment horizontal="right"/>
    </xf>
    <xf numFmtId="4" fontId="18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4" fontId="5" fillId="0" borderId="4" xfId="1" applyNumberFormat="1" applyFont="1" applyBorder="1"/>
    <xf numFmtId="0" fontId="2" fillId="0" borderId="11" xfId="1" applyFont="1" applyFill="1" applyBorder="1"/>
    <xf numFmtId="4" fontId="5" fillId="0" borderId="12" xfId="1" applyNumberFormat="1" applyFont="1" applyFill="1" applyBorder="1"/>
    <xf numFmtId="4" fontId="5" fillId="0" borderId="2" xfId="1" applyNumberFormat="1" applyFont="1" applyBorder="1"/>
    <xf numFmtId="4" fontId="5" fillId="0" borderId="2" xfId="1" applyNumberFormat="1" applyFont="1" applyBorder="1" applyAlignment="1">
      <alignment horizontal="center"/>
    </xf>
    <xf numFmtId="14" fontId="5" fillId="0" borderId="4" xfId="1" applyNumberFormat="1" applyFont="1" applyBorder="1" applyAlignment="1">
      <alignment horizontal="center"/>
    </xf>
    <xf numFmtId="4" fontId="19" fillId="0" borderId="4" xfId="1" applyNumberFormat="1" applyFont="1" applyBorder="1" applyAlignment="1">
      <alignment horizontal="center"/>
    </xf>
    <xf numFmtId="0" fontId="2" fillId="0" borderId="1" xfId="2" applyFont="1" applyFill="1" applyBorder="1" applyAlignment="1" applyProtection="1">
      <alignment horizontal="left"/>
      <protection locked="0"/>
    </xf>
    <xf numFmtId="0" fontId="2" fillId="0" borderId="3" xfId="2" applyFont="1" applyFill="1" applyBorder="1" applyAlignment="1" applyProtection="1">
      <alignment horizontal="left"/>
      <protection locked="0"/>
    </xf>
    <xf numFmtId="0" fontId="2" fillId="0" borderId="13" xfId="2" applyFont="1" applyFill="1" applyBorder="1" applyAlignment="1" applyProtection="1">
      <alignment horizontal="left"/>
      <protection locked="0"/>
    </xf>
    <xf numFmtId="0" fontId="5" fillId="0" borderId="8" xfId="2" applyFont="1" applyFill="1" applyBorder="1" applyAlignment="1">
      <alignment horizontal="left"/>
    </xf>
    <xf numFmtId="0" fontId="5" fillId="0" borderId="8" xfId="1" applyFont="1" applyFill="1" applyBorder="1" applyAlignment="1">
      <alignment horizontal="left"/>
    </xf>
    <xf numFmtId="0" fontId="4" fillId="0" borderId="14" xfId="2" applyFont="1" applyFill="1" applyBorder="1" applyAlignment="1">
      <alignment horizontal="left"/>
    </xf>
    <xf numFmtId="0" fontId="2" fillId="0" borderId="3" xfId="2" applyFont="1" applyFill="1" applyBorder="1" applyAlignment="1">
      <alignment horizontal="left"/>
    </xf>
    <xf numFmtId="0" fontId="5" fillId="0" borderId="3" xfId="2" applyFont="1" applyFill="1" applyBorder="1" applyAlignment="1">
      <alignment horizontal="left"/>
    </xf>
    <xf numFmtId="0" fontId="2" fillId="0" borderId="1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left"/>
    </xf>
    <xf numFmtId="0" fontId="5" fillId="0" borderId="11" xfId="1" applyFont="1" applyFill="1" applyBorder="1" applyAlignment="1">
      <alignment horizontal="left"/>
    </xf>
    <xf numFmtId="0" fontId="5" fillId="0" borderId="3" xfId="1" applyFont="1" applyFill="1" applyBorder="1" applyAlignment="1">
      <alignment horizontal="left"/>
    </xf>
    <xf numFmtId="49" fontId="2" fillId="0" borderId="1" xfId="2" applyNumberFormat="1" applyFont="1" applyFill="1" applyBorder="1" applyAlignment="1">
      <alignment horizontal="left"/>
    </xf>
    <xf numFmtId="49" fontId="2" fillId="0" borderId="0" xfId="2" applyNumberFormat="1" applyFont="1" applyFill="1" applyBorder="1" applyAlignment="1">
      <alignment horizontal="left"/>
    </xf>
    <xf numFmtId="0" fontId="12" fillId="0" borderId="8" xfId="2" applyFont="1" applyFill="1" applyBorder="1" applyAlignment="1">
      <alignment horizontal="left"/>
    </xf>
    <xf numFmtId="0" fontId="15" fillId="0" borderId="0" xfId="2" applyFont="1" applyFill="1" applyBorder="1" applyAlignment="1">
      <alignment horizontal="left"/>
    </xf>
    <xf numFmtId="0" fontId="14" fillId="2" borderId="8" xfId="2" applyFont="1" applyFill="1" applyBorder="1" applyAlignment="1">
      <alignment horizontal="left"/>
    </xf>
    <xf numFmtId="0" fontId="15" fillId="0" borderId="0" xfId="1" applyFont="1" applyFill="1" applyBorder="1" applyAlignment="1">
      <alignment horizontal="left"/>
    </xf>
    <xf numFmtId="0" fontId="15" fillId="0" borderId="3" xfId="2" applyFont="1" applyFill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0" fontId="2" fillId="0" borderId="2" xfId="2" applyFont="1" applyFill="1" applyBorder="1" applyAlignment="1" applyProtection="1">
      <alignment horizontal="left"/>
      <protection locked="0"/>
    </xf>
    <xf numFmtId="0" fontId="2" fillId="0" borderId="4" xfId="2" applyFont="1" applyFill="1" applyBorder="1" applyAlignment="1" applyProtection="1">
      <alignment horizontal="left"/>
      <protection locked="0"/>
    </xf>
    <xf numFmtId="0" fontId="2" fillId="0" borderId="6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6" xfId="2" applyFont="1" applyFill="1" applyBorder="1" applyAlignment="1">
      <alignment horizontal="left"/>
    </xf>
    <xf numFmtId="0" fontId="5" fillId="0" borderId="9" xfId="1" applyFont="1" applyBorder="1" applyAlignment="1">
      <alignment horizontal="left"/>
    </xf>
    <xf numFmtId="0" fontId="4" fillId="0" borderId="9" xfId="1" applyFont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9" xfId="2" applyFont="1" applyFill="1" applyBorder="1" applyAlignment="1">
      <alignment horizontal="left"/>
    </xf>
    <xf numFmtId="0" fontId="2" fillId="0" borderId="2" xfId="2" applyFont="1" applyFill="1" applyBorder="1" applyAlignment="1">
      <alignment horizontal="left"/>
    </xf>
    <xf numFmtId="0" fontId="8" fillId="0" borderId="4" xfId="2" applyFont="1" applyFill="1" applyBorder="1" applyAlignment="1">
      <alignment horizontal="left"/>
    </xf>
    <xf numFmtId="0" fontId="2" fillId="0" borderId="12" xfId="1" applyFont="1" applyBorder="1" applyAlignment="1">
      <alignment horizontal="left"/>
    </xf>
    <xf numFmtId="49" fontId="2" fillId="0" borderId="6" xfId="2" applyNumberFormat="1" applyFont="1" applyFill="1" applyBorder="1" applyAlignment="1">
      <alignment horizontal="left"/>
    </xf>
    <xf numFmtId="0" fontId="2" fillId="0" borderId="6" xfId="1" applyFont="1" applyFill="1" applyBorder="1" applyAlignment="1">
      <alignment horizontal="left"/>
    </xf>
    <xf numFmtId="49" fontId="2" fillId="0" borderId="2" xfId="2" applyNumberFormat="1" applyFont="1" applyFill="1" applyBorder="1" applyAlignment="1">
      <alignment horizontal="left"/>
    </xf>
    <xf numFmtId="49" fontId="14" fillId="0" borderId="4" xfId="2" applyNumberFormat="1" applyFont="1" applyFill="1" applyBorder="1" applyAlignment="1">
      <alignment horizontal="left"/>
    </xf>
    <xf numFmtId="49" fontId="15" fillId="0" borderId="6" xfId="2" applyNumberFormat="1" applyFont="1" applyFill="1" applyBorder="1" applyAlignment="1">
      <alignment horizontal="left"/>
    </xf>
    <xf numFmtId="49" fontId="14" fillId="2" borderId="9" xfId="2" applyNumberFormat="1" applyFont="1" applyFill="1" applyBorder="1" applyAlignment="1">
      <alignment horizontal="left"/>
    </xf>
    <xf numFmtId="49" fontId="15" fillId="2" borderId="6" xfId="2" applyNumberFormat="1" applyFont="1" applyFill="1" applyBorder="1" applyAlignment="1">
      <alignment horizontal="left"/>
    </xf>
    <xf numFmtId="49" fontId="15" fillId="0" borderId="4" xfId="2" applyNumberFormat="1" applyFont="1" applyFill="1" applyBorder="1" applyAlignment="1">
      <alignment horizontal="left"/>
    </xf>
    <xf numFmtId="49" fontId="15" fillId="0" borderId="6" xfId="2" quotePrefix="1" applyNumberFormat="1" applyFont="1" applyFill="1" applyBorder="1" applyAlignment="1">
      <alignment horizontal="left"/>
    </xf>
    <xf numFmtId="4" fontId="8" fillId="0" borderId="15" xfId="2" applyNumberFormat="1" applyFont="1" applyFill="1" applyBorder="1" applyAlignment="1" applyProtection="1"/>
    <xf numFmtId="4" fontId="2" fillId="0" borderId="16" xfId="1" applyNumberFormat="1" applyFont="1" applyBorder="1"/>
    <xf numFmtId="4" fontId="7" fillId="0" borderId="13" xfId="2" applyNumberFormat="1" applyFont="1" applyFill="1" applyBorder="1" applyAlignment="1" applyProtection="1"/>
    <xf numFmtId="4" fontId="7" fillId="0" borderId="6" xfId="2" applyNumberFormat="1" applyFont="1" applyFill="1" applyBorder="1" applyAlignment="1" applyProtection="1"/>
    <xf numFmtId="0" fontId="12" fillId="0" borderId="8" xfId="2" applyFont="1" applyFill="1" applyBorder="1" applyAlignment="1">
      <alignment wrapText="1"/>
    </xf>
    <xf numFmtId="0" fontId="13" fillId="0" borderId="8" xfId="0" applyFont="1" applyFill="1" applyBorder="1" applyAlignment="1">
      <alignment wrapText="1"/>
    </xf>
  </cellXfs>
  <cellStyles count="3">
    <cellStyle name="Normaallaad" xfId="0" builtinId="0"/>
    <cellStyle name="Normal 2" xfId="1"/>
    <cellStyle name="Normal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75"/>
  <sheetViews>
    <sheetView tabSelected="1" workbookViewId="0">
      <selection activeCell="C8" sqref="C8"/>
    </sheetView>
  </sheetViews>
  <sheetFormatPr defaultColWidth="9.109375" defaultRowHeight="15.6" x14ac:dyDescent="0.3"/>
  <cols>
    <col min="1" max="1" width="9.5546875" style="1" customWidth="1"/>
    <col min="2" max="2" width="2" style="1" customWidth="1"/>
    <col min="3" max="3" width="30.6640625" style="1" customWidth="1"/>
    <col min="4" max="4" width="14.109375" style="2" customWidth="1"/>
    <col min="5" max="5" width="12.33203125" style="2" customWidth="1"/>
    <col min="6" max="6" width="14.33203125" style="3" customWidth="1"/>
    <col min="7" max="8" width="9.109375" style="4"/>
    <col min="9" max="256" width="9.109375" style="5"/>
    <col min="257" max="257" width="9.5546875" style="5" customWidth="1"/>
    <col min="258" max="258" width="2" style="5" customWidth="1"/>
    <col min="259" max="259" width="28.6640625" style="5" customWidth="1"/>
    <col min="260" max="260" width="15.109375" style="5" customWidth="1"/>
    <col min="261" max="261" width="12.33203125" style="5" customWidth="1"/>
    <col min="262" max="262" width="13.5546875" style="5" customWidth="1"/>
    <col min="263" max="512" width="9.109375" style="5"/>
    <col min="513" max="513" width="9.5546875" style="5" customWidth="1"/>
    <col min="514" max="514" width="2" style="5" customWidth="1"/>
    <col min="515" max="515" width="28.6640625" style="5" customWidth="1"/>
    <col min="516" max="516" width="15.109375" style="5" customWidth="1"/>
    <col min="517" max="517" width="12.33203125" style="5" customWidth="1"/>
    <col min="518" max="518" width="13.5546875" style="5" customWidth="1"/>
    <col min="519" max="768" width="9.109375" style="5"/>
    <col min="769" max="769" width="9.5546875" style="5" customWidth="1"/>
    <col min="770" max="770" width="2" style="5" customWidth="1"/>
    <col min="771" max="771" width="28.6640625" style="5" customWidth="1"/>
    <col min="772" max="772" width="15.109375" style="5" customWidth="1"/>
    <col min="773" max="773" width="12.33203125" style="5" customWidth="1"/>
    <col min="774" max="774" width="13.5546875" style="5" customWidth="1"/>
    <col min="775" max="1024" width="9.109375" style="5"/>
    <col min="1025" max="1025" width="9.5546875" style="5" customWidth="1"/>
    <col min="1026" max="1026" width="2" style="5" customWidth="1"/>
    <col min="1027" max="1027" width="28.6640625" style="5" customWidth="1"/>
    <col min="1028" max="1028" width="15.109375" style="5" customWidth="1"/>
    <col min="1029" max="1029" width="12.33203125" style="5" customWidth="1"/>
    <col min="1030" max="1030" width="13.5546875" style="5" customWidth="1"/>
    <col min="1031" max="1280" width="9.109375" style="5"/>
    <col min="1281" max="1281" width="9.5546875" style="5" customWidth="1"/>
    <col min="1282" max="1282" width="2" style="5" customWidth="1"/>
    <col min="1283" max="1283" width="28.6640625" style="5" customWidth="1"/>
    <col min="1284" max="1284" width="15.109375" style="5" customWidth="1"/>
    <col min="1285" max="1285" width="12.33203125" style="5" customWidth="1"/>
    <col min="1286" max="1286" width="13.5546875" style="5" customWidth="1"/>
    <col min="1287" max="1536" width="9.109375" style="5"/>
    <col min="1537" max="1537" width="9.5546875" style="5" customWidth="1"/>
    <col min="1538" max="1538" width="2" style="5" customWidth="1"/>
    <col min="1539" max="1539" width="28.6640625" style="5" customWidth="1"/>
    <col min="1540" max="1540" width="15.109375" style="5" customWidth="1"/>
    <col min="1541" max="1541" width="12.33203125" style="5" customWidth="1"/>
    <col min="1542" max="1542" width="13.5546875" style="5" customWidth="1"/>
    <col min="1543" max="1792" width="9.109375" style="5"/>
    <col min="1793" max="1793" width="9.5546875" style="5" customWidth="1"/>
    <col min="1794" max="1794" width="2" style="5" customWidth="1"/>
    <col min="1795" max="1795" width="28.6640625" style="5" customWidth="1"/>
    <col min="1796" max="1796" width="15.109375" style="5" customWidth="1"/>
    <col min="1797" max="1797" width="12.33203125" style="5" customWidth="1"/>
    <col min="1798" max="1798" width="13.5546875" style="5" customWidth="1"/>
    <col min="1799" max="2048" width="9.109375" style="5"/>
    <col min="2049" max="2049" width="9.5546875" style="5" customWidth="1"/>
    <col min="2050" max="2050" width="2" style="5" customWidth="1"/>
    <col min="2051" max="2051" width="28.6640625" style="5" customWidth="1"/>
    <col min="2052" max="2052" width="15.109375" style="5" customWidth="1"/>
    <col min="2053" max="2053" width="12.33203125" style="5" customWidth="1"/>
    <col min="2054" max="2054" width="13.5546875" style="5" customWidth="1"/>
    <col min="2055" max="2304" width="9.109375" style="5"/>
    <col min="2305" max="2305" width="9.5546875" style="5" customWidth="1"/>
    <col min="2306" max="2306" width="2" style="5" customWidth="1"/>
    <col min="2307" max="2307" width="28.6640625" style="5" customWidth="1"/>
    <col min="2308" max="2308" width="15.109375" style="5" customWidth="1"/>
    <col min="2309" max="2309" width="12.33203125" style="5" customWidth="1"/>
    <col min="2310" max="2310" width="13.5546875" style="5" customWidth="1"/>
    <col min="2311" max="2560" width="9.109375" style="5"/>
    <col min="2561" max="2561" width="9.5546875" style="5" customWidth="1"/>
    <col min="2562" max="2562" width="2" style="5" customWidth="1"/>
    <col min="2563" max="2563" width="28.6640625" style="5" customWidth="1"/>
    <col min="2564" max="2564" width="15.109375" style="5" customWidth="1"/>
    <col min="2565" max="2565" width="12.33203125" style="5" customWidth="1"/>
    <col min="2566" max="2566" width="13.5546875" style="5" customWidth="1"/>
    <col min="2567" max="2816" width="9.109375" style="5"/>
    <col min="2817" max="2817" width="9.5546875" style="5" customWidth="1"/>
    <col min="2818" max="2818" width="2" style="5" customWidth="1"/>
    <col min="2819" max="2819" width="28.6640625" style="5" customWidth="1"/>
    <col min="2820" max="2820" width="15.109375" style="5" customWidth="1"/>
    <col min="2821" max="2821" width="12.33203125" style="5" customWidth="1"/>
    <col min="2822" max="2822" width="13.5546875" style="5" customWidth="1"/>
    <col min="2823" max="3072" width="9.109375" style="5"/>
    <col min="3073" max="3073" width="9.5546875" style="5" customWidth="1"/>
    <col min="3074" max="3074" width="2" style="5" customWidth="1"/>
    <col min="3075" max="3075" width="28.6640625" style="5" customWidth="1"/>
    <col min="3076" max="3076" width="15.109375" style="5" customWidth="1"/>
    <col min="3077" max="3077" width="12.33203125" style="5" customWidth="1"/>
    <col min="3078" max="3078" width="13.5546875" style="5" customWidth="1"/>
    <col min="3079" max="3328" width="9.109375" style="5"/>
    <col min="3329" max="3329" width="9.5546875" style="5" customWidth="1"/>
    <col min="3330" max="3330" width="2" style="5" customWidth="1"/>
    <col min="3331" max="3331" width="28.6640625" style="5" customWidth="1"/>
    <col min="3332" max="3332" width="15.109375" style="5" customWidth="1"/>
    <col min="3333" max="3333" width="12.33203125" style="5" customWidth="1"/>
    <col min="3334" max="3334" width="13.5546875" style="5" customWidth="1"/>
    <col min="3335" max="3584" width="9.109375" style="5"/>
    <col min="3585" max="3585" width="9.5546875" style="5" customWidth="1"/>
    <col min="3586" max="3586" width="2" style="5" customWidth="1"/>
    <col min="3587" max="3587" width="28.6640625" style="5" customWidth="1"/>
    <col min="3588" max="3588" width="15.109375" style="5" customWidth="1"/>
    <col min="3589" max="3589" width="12.33203125" style="5" customWidth="1"/>
    <col min="3590" max="3590" width="13.5546875" style="5" customWidth="1"/>
    <col min="3591" max="3840" width="9.109375" style="5"/>
    <col min="3841" max="3841" width="9.5546875" style="5" customWidth="1"/>
    <col min="3842" max="3842" width="2" style="5" customWidth="1"/>
    <col min="3843" max="3843" width="28.6640625" style="5" customWidth="1"/>
    <col min="3844" max="3844" width="15.109375" style="5" customWidth="1"/>
    <col min="3845" max="3845" width="12.33203125" style="5" customWidth="1"/>
    <col min="3846" max="3846" width="13.5546875" style="5" customWidth="1"/>
    <col min="3847" max="4096" width="9.109375" style="5"/>
    <col min="4097" max="4097" width="9.5546875" style="5" customWidth="1"/>
    <col min="4098" max="4098" width="2" style="5" customWidth="1"/>
    <col min="4099" max="4099" width="28.6640625" style="5" customWidth="1"/>
    <col min="4100" max="4100" width="15.109375" style="5" customWidth="1"/>
    <col min="4101" max="4101" width="12.33203125" style="5" customWidth="1"/>
    <col min="4102" max="4102" width="13.5546875" style="5" customWidth="1"/>
    <col min="4103" max="4352" width="9.109375" style="5"/>
    <col min="4353" max="4353" width="9.5546875" style="5" customWidth="1"/>
    <col min="4354" max="4354" width="2" style="5" customWidth="1"/>
    <col min="4355" max="4355" width="28.6640625" style="5" customWidth="1"/>
    <col min="4356" max="4356" width="15.109375" style="5" customWidth="1"/>
    <col min="4357" max="4357" width="12.33203125" style="5" customWidth="1"/>
    <col min="4358" max="4358" width="13.5546875" style="5" customWidth="1"/>
    <col min="4359" max="4608" width="9.109375" style="5"/>
    <col min="4609" max="4609" width="9.5546875" style="5" customWidth="1"/>
    <col min="4610" max="4610" width="2" style="5" customWidth="1"/>
    <col min="4611" max="4611" width="28.6640625" style="5" customWidth="1"/>
    <col min="4612" max="4612" width="15.109375" style="5" customWidth="1"/>
    <col min="4613" max="4613" width="12.33203125" style="5" customWidth="1"/>
    <col min="4614" max="4614" width="13.5546875" style="5" customWidth="1"/>
    <col min="4615" max="4864" width="9.109375" style="5"/>
    <col min="4865" max="4865" width="9.5546875" style="5" customWidth="1"/>
    <col min="4866" max="4866" width="2" style="5" customWidth="1"/>
    <col min="4867" max="4867" width="28.6640625" style="5" customWidth="1"/>
    <col min="4868" max="4868" width="15.109375" style="5" customWidth="1"/>
    <col min="4869" max="4869" width="12.33203125" style="5" customWidth="1"/>
    <col min="4870" max="4870" width="13.5546875" style="5" customWidth="1"/>
    <col min="4871" max="5120" width="9.109375" style="5"/>
    <col min="5121" max="5121" width="9.5546875" style="5" customWidth="1"/>
    <col min="5122" max="5122" width="2" style="5" customWidth="1"/>
    <col min="5123" max="5123" width="28.6640625" style="5" customWidth="1"/>
    <col min="5124" max="5124" width="15.109375" style="5" customWidth="1"/>
    <col min="5125" max="5125" width="12.33203125" style="5" customWidth="1"/>
    <col min="5126" max="5126" width="13.5546875" style="5" customWidth="1"/>
    <col min="5127" max="5376" width="9.109375" style="5"/>
    <col min="5377" max="5377" width="9.5546875" style="5" customWidth="1"/>
    <col min="5378" max="5378" width="2" style="5" customWidth="1"/>
    <col min="5379" max="5379" width="28.6640625" style="5" customWidth="1"/>
    <col min="5380" max="5380" width="15.109375" style="5" customWidth="1"/>
    <col min="5381" max="5381" width="12.33203125" style="5" customWidth="1"/>
    <col min="5382" max="5382" width="13.5546875" style="5" customWidth="1"/>
    <col min="5383" max="5632" width="9.109375" style="5"/>
    <col min="5633" max="5633" width="9.5546875" style="5" customWidth="1"/>
    <col min="5634" max="5634" width="2" style="5" customWidth="1"/>
    <col min="5635" max="5635" width="28.6640625" style="5" customWidth="1"/>
    <col min="5636" max="5636" width="15.109375" style="5" customWidth="1"/>
    <col min="5637" max="5637" width="12.33203125" style="5" customWidth="1"/>
    <col min="5638" max="5638" width="13.5546875" style="5" customWidth="1"/>
    <col min="5639" max="5888" width="9.109375" style="5"/>
    <col min="5889" max="5889" width="9.5546875" style="5" customWidth="1"/>
    <col min="5890" max="5890" width="2" style="5" customWidth="1"/>
    <col min="5891" max="5891" width="28.6640625" style="5" customWidth="1"/>
    <col min="5892" max="5892" width="15.109375" style="5" customWidth="1"/>
    <col min="5893" max="5893" width="12.33203125" style="5" customWidth="1"/>
    <col min="5894" max="5894" width="13.5546875" style="5" customWidth="1"/>
    <col min="5895" max="6144" width="9.109375" style="5"/>
    <col min="6145" max="6145" width="9.5546875" style="5" customWidth="1"/>
    <col min="6146" max="6146" width="2" style="5" customWidth="1"/>
    <col min="6147" max="6147" width="28.6640625" style="5" customWidth="1"/>
    <col min="6148" max="6148" width="15.109375" style="5" customWidth="1"/>
    <col min="6149" max="6149" width="12.33203125" style="5" customWidth="1"/>
    <col min="6150" max="6150" width="13.5546875" style="5" customWidth="1"/>
    <col min="6151" max="6400" width="9.109375" style="5"/>
    <col min="6401" max="6401" width="9.5546875" style="5" customWidth="1"/>
    <col min="6402" max="6402" width="2" style="5" customWidth="1"/>
    <col min="6403" max="6403" width="28.6640625" style="5" customWidth="1"/>
    <col min="6404" max="6404" width="15.109375" style="5" customWidth="1"/>
    <col min="6405" max="6405" width="12.33203125" style="5" customWidth="1"/>
    <col min="6406" max="6406" width="13.5546875" style="5" customWidth="1"/>
    <col min="6407" max="6656" width="9.109375" style="5"/>
    <col min="6657" max="6657" width="9.5546875" style="5" customWidth="1"/>
    <col min="6658" max="6658" width="2" style="5" customWidth="1"/>
    <col min="6659" max="6659" width="28.6640625" style="5" customWidth="1"/>
    <col min="6660" max="6660" width="15.109375" style="5" customWidth="1"/>
    <col min="6661" max="6661" width="12.33203125" style="5" customWidth="1"/>
    <col min="6662" max="6662" width="13.5546875" style="5" customWidth="1"/>
    <col min="6663" max="6912" width="9.109375" style="5"/>
    <col min="6913" max="6913" width="9.5546875" style="5" customWidth="1"/>
    <col min="6914" max="6914" width="2" style="5" customWidth="1"/>
    <col min="6915" max="6915" width="28.6640625" style="5" customWidth="1"/>
    <col min="6916" max="6916" width="15.109375" style="5" customWidth="1"/>
    <col min="6917" max="6917" width="12.33203125" style="5" customWidth="1"/>
    <col min="6918" max="6918" width="13.5546875" style="5" customWidth="1"/>
    <col min="6919" max="7168" width="9.109375" style="5"/>
    <col min="7169" max="7169" width="9.5546875" style="5" customWidth="1"/>
    <col min="7170" max="7170" width="2" style="5" customWidth="1"/>
    <col min="7171" max="7171" width="28.6640625" style="5" customWidth="1"/>
    <col min="7172" max="7172" width="15.109375" style="5" customWidth="1"/>
    <col min="7173" max="7173" width="12.33203125" style="5" customWidth="1"/>
    <col min="7174" max="7174" width="13.5546875" style="5" customWidth="1"/>
    <col min="7175" max="7424" width="9.109375" style="5"/>
    <col min="7425" max="7425" width="9.5546875" style="5" customWidth="1"/>
    <col min="7426" max="7426" width="2" style="5" customWidth="1"/>
    <col min="7427" max="7427" width="28.6640625" style="5" customWidth="1"/>
    <col min="7428" max="7428" width="15.109375" style="5" customWidth="1"/>
    <col min="7429" max="7429" width="12.33203125" style="5" customWidth="1"/>
    <col min="7430" max="7430" width="13.5546875" style="5" customWidth="1"/>
    <col min="7431" max="7680" width="9.109375" style="5"/>
    <col min="7681" max="7681" width="9.5546875" style="5" customWidth="1"/>
    <col min="7682" max="7682" width="2" style="5" customWidth="1"/>
    <col min="7683" max="7683" width="28.6640625" style="5" customWidth="1"/>
    <col min="7684" max="7684" width="15.109375" style="5" customWidth="1"/>
    <col min="7685" max="7685" width="12.33203125" style="5" customWidth="1"/>
    <col min="7686" max="7686" width="13.5546875" style="5" customWidth="1"/>
    <col min="7687" max="7936" width="9.109375" style="5"/>
    <col min="7937" max="7937" width="9.5546875" style="5" customWidth="1"/>
    <col min="7938" max="7938" width="2" style="5" customWidth="1"/>
    <col min="7939" max="7939" width="28.6640625" style="5" customWidth="1"/>
    <col min="7940" max="7940" width="15.109375" style="5" customWidth="1"/>
    <col min="7941" max="7941" width="12.33203125" style="5" customWidth="1"/>
    <col min="7942" max="7942" width="13.5546875" style="5" customWidth="1"/>
    <col min="7943" max="8192" width="9.109375" style="5"/>
    <col min="8193" max="8193" width="9.5546875" style="5" customWidth="1"/>
    <col min="8194" max="8194" width="2" style="5" customWidth="1"/>
    <col min="8195" max="8195" width="28.6640625" style="5" customWidth="1"/>
    <col min="8196" max="8196" width="15.109375" style="5" customWidth="1"/>
    <col min="8197" max="8197" width="12.33203125" style="5" customWidth="1"/>
    <col min="8198" max="8198" width="13.5546875" style="5" customWidth="1"/>
    <col min="8199" max="8448" width="9.109375" style="5"/>
    <col min="8449" max="8449" width="9.5546875" style="5" customWidth="1"/>
    <col min="8450" max="8450" width="2" style="5" customWidth="1"/>
    <col min="8451" max="8451" width="28.6640625" style="5" customWidth="1"/>
    <col min="8452" max="8452" width="15.109375" style="5" customWidth="1"/>
    <col min="8453" max="8453" width="12.33203125" style="5" customWidth="1"/>
    <col min="8454" max="8454" width="13.5546875" style="5" customWidth="1"/>
    <col min="8455" max="8704" width="9.109375" style="5"/>
    <col min="8705" max="8705" width="9.5546875" style="5" customWidth="1"/>
    <col min="8706" max="8706" width="2" style="5" customWidth="1"/>
    <col min="8707" max="8707" width="28.6640625" style="5" customWidth="1"/>
    <col min="8708" max="8708" width="15.109375" style="5" customWidth="1"/>
    <col min="8709" max="8709" width="12.33203125" style="5" customWidth="1"/>
    <col min="8710" max="8710" width="13.5546875" style="5" customWidth="1"/>
    <col min="8711" max="8960" width="9.109375" style="5"/>
    <col min="8961" max="8961" width="9.5546875" style="5" customWidth="1"/>
    <col min="8962" max="8962" width="2" style="5" customWidth="1"/>
    <col min="8963" max="8963" width="28.6640625" style="5" customWidth="1"/>
    <col min="8964" max="8964" width="15.109375" style="5" customWidth="1"/>
    <col min="8965" max="8965" width="12.33203125" style="5" customWidth="1"/>
    <col min="8966" max="8966" width="13.5546875" style="5" customWidth="1"/>
    <col min="8967" max="9216" width="9.109375" style="5"/>
    <col min="9217" max="9217" width="9.5546875" style="5" customWidth="1"/>
    <col min="9218" max="9218" width="2" style="5" customWidth="1"/>
    <col min="9219" max="9219" width="28.6640625" style="5" customWidth="1"/>
    <col min="9220" max="9220" width="15.109375" style="5" customWidth="1"/>
    <col min="9221" max="9221" width="12.33203125" style="5" customWidth="1"/>
    <col min="9222" max="9222" width="13.5546875" style="5" customWidth="1"/>
    <col min="9223" max="9472" width="9.109375" style="5"/>
    <col min="9473" max="9473" width="9.5546875" style="5" customWidth="1"/>
    <col min="9474" max="9474" width="2" style="5" customWidth="1"/>
    <col min="9475" max="9475" width="28.6640625" style="5" customWidth="1"/>
    <col min="9476" max="9476" width="15.109375" style="5" customWidth="1"/>
    <col min="9477" max="9477" width="12.33203125" style="5" customWidth="1"/>
    <col min="9478" max="9478" width="13.5546875" style="5" customWidth="1"/>
    <col min="9479" max="9728" width="9.109375" style="5"/>
    <col min="9729" max="9729" width="9.5546875" style="5" customWidth="1"/>
    <col min="9730" max="9730" width="2" style="5" customWidth="1"/>
    <col min="9731" max="9731" width="28.6640625" style="5" customWidth="1"/>
    <col min="9732" max="9732" width="15.109375" style="5" customWidth="1"/>
    <col min="9733" max="9733" width="12.33203125" style="5" customWidth="1"/>
    <col min="9734" max="9734" width="13.5546875" style="5" customWidth="1"/>
    <col min="9735" max="9984" width="9.109375" style="5"/>
    <col min="9985" max="9985" width="9.5546875" style="5" customWidth="1"/>
    <col min="9986" max="9986" width="2" style="5" customWidth="1"/>
    <col min="9987" max="9987" width="28.6640625" style="5" customWidth="1"/>
    <col min="9988" max="9988" width="15.109375" style="5" customWidth="1"/>
    <col min="9989" max="9989" width="12.33203125" style="5" customWidth="1"/>
    <col min="9990" max="9990" width="13.5546875" style="5" customWidth="1"/>
    <col min="9991" max="10240" width="9.109375" style="5"/>
    <col min="10241" max="10241" width="9.5546875" style="5" customWidth="1"/>
    <col min="10242" max="10242" width="2" style="5" customWidth="1"/>
    <col min="10243" max="10243" width="28.6640625" style="5" customWidth="1"/>
    <col min="10244" max="10244" width="15.109375" style="5" customWidth="1"/>
    <col min="10245" max="10245" width="12.33203125" style="5" customWidth="1"/>
    <col min="10246" max="10246" width="13.5546875" style="5" customWidth="1"/>
    <col min="10247" max="10496" width="9.109375" style="5"/>
    <col min="10497" max="10497" width="9.5546875" style="5" customWidth="1"/>
    <col min="10498" max="10498" width="2" style="5" customWidth="1"/>
    <col min="10499" max="10499" width="28.6640625" style="5" customWidth="1"/>
    <col min="10500" max="10500" width="15.109375" style="5" customWidth="1"/>
    <col min="10501" max="10501" width="12.33203125" style="5" customWidth="1"/>
    <col min="10502" max="10502" width="13.5546875" style="5" customWidth="1"/>
    <col min="10503" max="10752" width="9.109375" style="5"/>
    <col min="10753" max="10753" width="9.5546875" style="5" customWidth="1"/>
    <col min="10754" max="10754" width="2" style="5" customWidth="1"/>
    <col min="10755" max="10755" width="28.6640625" style="5" customWidth="1"/>
    <col min="10756" max="10756" width="15.109375" style="5" customWidth="1"/>
    <col min="10757" max="10757" width="12.33203125" style="5" customWidth="1"/>
    <col min="10758" max="10758" width="13.5546875" style="5" customWidth="1"/>
    <col min="10759" max="11008" width="9.109375" style="5"/>
    <col min="11009" max="11009" width="9.5546875" style="5" customWidth="1"/>
    <col min="11010" max="11010" width="2" style="5" customWidth="1"/>
    <col min="11011" max="11011" width="28.6640625" style="5" customWidth="1"/>
    <col min="11012" max="11012" width="15.109375" style="5" customWidth="1"/>
    <col min="11013" max="11013" width="12.33203125" style="5" customWidth="1"/>
    <col min="11014" max="11014" width="13.5546875" style="5" customWidth="1"/>
    <col min="11015" max="11264" width="9.109375" style="5"/>
    <col min="11265" max="11265" width="9.5546875" style="5" customWidth="1"/>
    <col min="11266" max="11266" width="2" style="5" customWidth="1"/>
    <col min="11267" max="11267" width="28.6640625" style="5" customWidth="1"/>
    <col min="11268" max="11268" width="15.109375" style="5" customWidth="1"/>
    <col min="11269" max="11269" width="12.33203125" style="5" customWidth="1"/>
    <col min="11270" max="11270" width="13.5546875" style="5" customWidth="1"/>
    <col min="11271" max="11520" width="9.109375" style="5"/>
    <col min="11521" max="11521" width="9.5546875" style="5" customWidth="1"/>
    <col min="11522" max="11522" width="2" style="5" customWidth="1"/>
    <col min="11523" max="11523" width="28.6640625" style="5" customWidth="1"/>
    <col min="11524" max="11524" width="15.109375" style="5" customWidth="1"/>
    <col min="11525" max="11525" width="12.33203125" style="5" customWidth="1"/>
    <col min="11526" max="11526" width="13.5546875" style="5" customWidth="1"/>
    <col min="11527" max="11776" width="9.109375" style="5"/>
    <col min="11777" max="11777" width="9.5546875" style="5" customWidth="1"/>
    <col min="11778" max="11778" width="2" style="5" customWidth="1"/>
    <col min="11779" max="11779" width="28.6640625" style="5" customWidth="1"/>
    <col min="11780" max="11780" width="15.109375" style="5" customWidth="1"/>
    <col min="11781" max="11781" width="12.33203125" style="5" customWidth="1"/>
    <col min="11782" max="11782" width="13.5546875" style="5" customWidth="1"/>
    <col min="11783" max="12032" width="9.109375" style="5"/>
    <col min="12033" max="12033" width="9.5546875" style="5" customWidth="1"/>
    <col min="12034" max="12034" width="2" style="5" customWidth="1"/>
    <col min="12035" max="12035" width="28.6640625" style="5" customWidth="1"/>
    <col min="12036" max="12036" width="15.109375" style="5" customWidth="1"/>
    <col min="12037" max="12037" width="12.33203125" style="5" customWidth="1"/>
    <col min="12038" max="12038" width="13.5546875" style="5" customWidth="1"/>
    <col min="12039" max="12288" width="9.109375" style="5"/>
    <col min="12289" max="12289" width="9.5546875" style="5" customWidth="1"/>
    <col min="12290" max="12290" width="2" style="5" customWidth="1"/>
    <col min="12291" max="12291" width="28.6640625" style="5" customWidth="1"/>
    <col min="12292" max="12292" width="15.109375" style="5" customWidth="1"/>
    <col min="12293" max="12293" width="12.33203125" style="5" customWidth="1"/>
    <col min="12294" max="12294" width="13.5546875" style="5" customWidth="1"/>
    <col min="12295" max="12544" width="9.109375" style="5"/>
    <col min="12545" max="12545" width="9.5546875" style="5" customWidth="1"/>
    <col min="12546" max="12546" width="2" style="5" customWidth="1"/>
    <col min="12547" max="12547" width="28.6640625" style="5" customWidth="1"/>
    <col min="12548" max="12548" width="15.109375" style="5" customWidth="1"/>
    <col min="12549" max="12549" width="12.33203125" style="5" customWidth="1"/>
    <col min="12550" max="12550" width="13.5546875" style="5" customWidth="1"/>
    <col min="12551" max="12800" width="9.109375" style="5"/>
    <col min="12801" max="12801" width="9.5546875" style="5" customWidth="1"/>
    <col min="12802" max="12802" width="2" style="5" customWidth="1"/>
    <col min="12803" max="12803" width="28.6640625" style="5" customWidth="1"/>
    <col min="12804" max="12804" width="15.109375" style="5" customWidth="1"/>
    <col min="12805" max="12805" width="12.33203125" style="5" customWidth="1"/>
    <col min="12806" max="12806" width="13.5546875" style="5" customWidth="1"/>
    <col min="12807" max="13056" width="9.109375" style="5"/>
    <col min="13057" max="13057" width="9.5546875" style="5" customWidth="1"/>
    <col min="13058" max="13058" width="2" style="5" customWidth="1"/>
    <col min="13059" max="13059" width="28.6640625" style="5" customWidth="1"/>
    <col min="13060" max="13060" width="15.109375" style="5" customWidth="1"/>
    <col min="13061" max="13061" width="12.33203125" style="5" customWidth="1"/>
    <col min="13062" max="13062" width="13.5546875" style="5" customWidth="1"/>
    <col min="13063" max="13312" width="9.109375" style="5"/>
    <col min="13313" max="13313" width="9.5546875" style="5" customWidth="1"/>
    <col min="13314" max="13314" width="2" style="5" customWidth="1"/>
    <col min="13315" max="13315" width="28.6640625" style="5" customWidth="1"/>
    <col min="13316" max="13316" width="15.109375" style="5" customWidth="1"/>
    <col min="13317" max="13317" width="12.33203125" style="5" customWidth="1"/>
    <col min="13318" max="13318" width="13.5546875" style="5" customWidth="1"/>
    <col min="13319" max="13568" width="9.109375" style="5"/>
    <col min="13569" max="13569" width="9.5546875" style="5" customWidth="1"/>
    <col min="13570" max="13570" width="2" style="5" customWidth="1"/>
    <col min="13571" max="13571" width="28.6640625" style="5" customWidth="1"/>
    <col min="13572" max="13572" width="15.109375" style="5" customWidth="1"/>
    <col min="13573" max="13573" width="12.33203125" style="5" customWidth="1"/>
    <col min="13574" max="13574" width="13.5546875" style="5" customWidth="1"/>
    <col min="13575" max="13824" width="9.109375" style="5"/>
    <col min="13825" max="13825" width="9.5546875" style="5" customWidth="1"/>
    <col min="13826" max="13826" width="2" style="5" customWidth="1"/>
    <col min="13827" max="13827" width="28.6640625" style="5" customWidth="1"/>
    <col min="13828" max="13828" width="15.109375" style="5" customWidth="1"/>
    <col min="13829" max="13829" width="12.33203125" style="5" customWidth="1"/>
    <col min="13830" max="13830" width="13.5546875" style="5" customWidth="1"/>
    <col min="13831" max="14080" width="9.109375" style="5"/>
    <col min="14081" max="14081" width="9.5546875" style="5" customWidth="1"/>
    <col min="14082" max="14082" width="2" style="5" customWidth="1"/>
    <col min="14083" max="14083" width="28.6640625" style="5" customWidth="1"/>
    <col min="14084" max="14084" width="15.109375" style="5" customWidth="1"/>
    <col min="14085" max="14085" width="12.33203125" style="5" customWidth="1"/>
    <col min="14086" max="14086" width="13.5546875" style="5" customWidth="1"/>
    <col min="14087" max="14336" width="9.109375" style="5"/>
    <col min="14337" max="14337" width="9.5546875" style="5" customWidth="1"/>
    <col min="14338" max="14338" width="2" style="5" customWidth="1"/>
    <col min="14339" max="14339" width="28.6640625" style="5" customWidth="1"/>
    <col min="14340" max="14340" width="15.109375" style="5" customWidth="1"/>
    <col min="14341" max="14341" width="12.33203125" style="5" customWidth="1"/>
    <col min="14342" max="14342" width="13.5546875" style="5" customWidth="1"/>
    <col min="14343" max="14592" width="9.109375" style="5"/>
    <col min="14593" max="14593" width="9.5546875" style="5" customWidth="1"/>
    <col min="14594" max="14594" width="2" style="5" customWidth="1"/>
    <col min="14595" max="14595" width="28.6640625" style="5" customWidth="1"/>
    <col min="14596" max="14596" width="15.109375" style="5" customWidth="1"/>
    <col min="14597" max="14597" width="12.33203125" style="5" customWidth="1"/>
    <col min="14598" max="14598" width="13.5546875" style="5" customWidth="1"/>
    <col min="14599" max="14848" width="9.109375" style="5"/>
    <col min="14849" max="14849" width="9.5546875" style="5" customWidth="1"/>
    <col min="14850" max="14850" width="2" style="5" customWidth="1"/>
    <col min="14851" max="14851" width="28.6640625" style="5" customWidth="1"/>
    <col min="14852" max="14852" width="15.109375" style="5" customWidth="1"/>
    <col min="14853" max="14853" width="12.33203125" style="5" customWidth="1"/>
    <col min="14854" max="14854" width="13.5546875" style="5" customWidth="1"/>
    <col min="14855" max="15104" width="9.109375" style="5"/>
    <col min="15105" max="15105" width="9.5546875" style="5" customWidth="1"/>
    <col min="15106" max="15106" width="2" style="5" customWidth="1"/>
    <col min="15107" max="15107" width="28.6640625" style="5" customWidth="1"/>
    <col min="15108" max="15108" width="15.109375" style="5" customWidth="1"/>
    <col min="15109" max="15109" width="12.33203125" style="5" customWidth="1"/>
    <col min="15110" max="15110" width="13.5546875" style="5" customWidth="1"/>
    <col min="15111" max="15360" width="9.109375" style="5"/>
    <col min="15361" max="15361" width="9.5546875" style="5" customWidth="1"/>
    <col min="15362" max="15362" width="2" style="5" customWidth="1"/>
    <col min="15363" max="15363" width="28.6640625" style="5" customWidth="1"/>
    <col min="15364" max="15364" width="15.109375" style="5" customWidth="1"/>
    <col min="15365" max="15365" width="12.33203125" style="5" customWidth="1"/>
    <col min="15366" max="15366" width="13.5546875" style="5" customWidth="1"/>
    <col min="15367" max="15616" width="9.109375" style="5"/>
    <col min="15617" max="15617" width="9.5546875" style="5" customWidth="1"/>
    <col min="15618" max="15618" width="2" style="5" customWidth="1"/>
    <col min="15619" max="15619" width="28.6640625" style="5" customWidth="1"/>
    <col min="15620" max="15620" width="15.109375" style="5" customWidth="1"/>
    <col min="15621" max="15621" width="12.33203125" style="5" customWidth="1"/>
    <col min="15622" max="15622" width="13.5546875" style="5" customWidth="1"/>
    <col min="15623" max="15872" width="9.109375" style="5"/>
    <col min="15873" max="15873" width="9.5546875" style="5" customWidth="1"/>
    <col min="15874" max="15874" width="2" style="5" customWidth="1"/>
    <col min="15875" max="15875" width="28.6640625" style="5" customWidth="1"/>
    <col min="15876" max="15876" width="15.109375" style="5" customWidth="1"/>
    <col min="15877" max="15877" width="12.33203125" style="5" customWidth="1"/>
    <col min="15878" max="15878" width="13.5546875" style="5" customWidth="1"/>
    <col min="15879" max="16128" width="9.109375" style="5"/>
    <col min="16129" max="16129" width="9.5546875" style="5" customWidth="1"/>
    <col min="16130" max="16130" width="2" style="5" customWidth="1"/>
    <col min="16131" max="16131" width="28.6640625" style="5" customWidth="1"/>
    <col min="16132" max="16132" width="15.109375" style="5" customWidth="1"/>
    <col min="16133" max="16133" width="12.33203125" style="5" customWidth="1"/>
    <col min="16134" max="16134" width="13.5546875" style="5" customWidth="1"/>
    <col min="16135" max="16384" width="9.109375" style="5"/>
  </cols>
  <sheetData>
    <row r="1" spans="1:8" x14ac:dyDescent="0.3">
      <c r="A1" s="7" t="s">
        <v>190</v>
      </c>
      <c r="B1" s="7"/>
      <c r="C1" s="7"/>
      <c r="E1" s="2" t="s">
        <v>186</v>
      </c>
    </row>
    <row r="2" spans="1:8" x14ac:dyDescent="0.3">
      <c r="A2" s="7"/>
      <c r="B2" s="6"/>
      <c r="C2" s="7"/>
      <c r="E2" s="2" t="s">
        <v>187</v>
      </c>
    </row>
    <row r="3" spans="1:8" ht="15.75" x14ac:dyDescent="0.25">
      <c r="A3" s="7" t="s">
        <v>188</v>
      </c>
      <c r="B3" s="7"/>
      <c r="C3" s="7"/>
    </row>
    <row r="4" spans="1:8" ht="16.5" thickBot="1" x14ac:dyDescent="0.3"/>
    <row r="5" spans="1:8" ht="15.75" x14ac:dyDescent="0.25">
      <c r="A5" s="87"/>
      <c r="B5" s="67"/>
      <c r="C5" s="8"/>
      <c r="D5" s="63" t="s">
        <v>166</v>
      </c>
      <c r="E5" s="64" t="s">
        <v>0</v>
      </c>
      <c r="F5" s="64" t="s">
        <v>160</v>
      </c>
    </row>
    <row r="6" spans="1:8" ht="16.5" thickBot="1" x14ac:dyDescent="0.3">
      <c r="A6" s="88"/>
      <c r="B6" s="68"/>
      <c r="C6" s="10"/>
      <c r="D6" s="60" t="s">
        <v>1</v>
      </c>
      <c r="E6" s="65" t="s">
        <v>189</v>
      </c>
      <c r="F6" s="66" t="s">
        <v>167</v>
      </c>
    </row>
    <row r="7" spans="1:8" ht="16.5" thickBot="1" x14ac:dyDescent="0.3">
      <c r="A7" s="89"/>
      <c r="B7" s="69" t="s">
        <v>2</v>
      </c>
      <c r="C7" s="12"/>
      <c r="D7" s="13"/>
      <c r="E7" s="13"/>
      <c r="F7" s="13"/>
    </row>
    <row r="8" spans="1:8" ht="16.2" thickBot="1" x14ac:dyDescent="0.35">
      <c r="A8" s="90"/>
      <c r="B8" s="70" t="s">
        <v>3</v>
      </c>
      <c r="C8" s="14"/>
      <c r="D8" s="15">
        <f>D9+D15+D16+D20</f>
        <v>793034.48</v>
      </c>
      <c r="E8" s="15">
        <f>E9+E15+E16+E20</f>
        <v>52827.17</v>
      </c>
      <c r="F8" s="15">
        <f>SUM(D8+E8)</f>
        <v>845861.65</v>
      </c>
    </row>
    <row r="9" spans="1:8" ht="16.5" thickBot="1" x14ac:dyDescent="0.3">
      <c r="A9" s="90">
        <v>30</v>
      </c>
      <c r="B9" s="71" t="s">
        <v>4</v>
      </c>
      <c r="C9" s="14"/>
      <c r="D9" s="15">
        <f>SUM(D10:D14)</f>
        <v>492700</v>
      </c>
      <c r="E9" s="15">
        <f>SUM(E10:E14)</f>
        <v>0</v>
      </c>
      <c r="F9" s="15">
        <f>SUM(F10:F14)</f>
        <v>492700</v>
      </c>
    </row>
    <row r="10" spans="1:8" x14ac:dyDescent="0.3">
      <c r="A10" s="91">
        <v>3000</v>
      </c>
      <c r="B10" s="39"/>
      <c r="C10" s="16" t="s">
        <v>5</v>
      </c>
      <c r="D10" s="13">
        <v>440700</v>
      </c>
      <c r="E10" s="13">
        <v>0</v>
      </c>
      <c r="F10" s="17">
        <f t="shared" ref="F10:F71" si="0">SUM(D10+E10)</f>
        <v>440700</v>
      </c>
    </row>
    <row r="11" spans="1:8" ht="15.75" x14ac:dyDescent="0.25">
      <c r="A11" s="91">
        <v>3030</v>
      </c>
      <c r="B11" s="39"/>
      <c r="C11" s="16" t="s">
        <v>6</v>
      </c>
      <c r="D11" s="13">
        <v>52000</v>
      </c>
      <c r="E11" s="13">
        <v>0</v>
      </c>
      <c r="F11" s="17">
        <f t="shared" si="0"/>
        <v>52000</v>
      </c>
    </row>
    <row r="12" spans="1:8" ht="15.75" x14ac:dyDescent="0.25">
      <c r="A12" s="91">
        <v>3044</v>
      </c>
      <c r="B12" s="39"/>
      <c r="C12" s="16" t="s">
        <v>7</v>
      </c>
      <c r="D12" s="13">
        <v>0</v>
      </c>
      <c r="E12" s="13"/>
      <c r="F12" s="17">
        <f t="shared" si="0"/>
        <v>0</v>
      </c>
    </row>
    <row r="13" spans="1:8" x14ac:dyDescent="0.3">
      <c r="A13" s="91">
        <v>3045</v>
      </c>
      <c r="B13" s="39"/>
      <c r="C13" s="16" t="s">
        <v>8</v>
      </c>
      <c r="D13" s="13">
        <v>0</v>
      </c>
      <c r="E13" s="13"/>
      <c r="F13" s="17">
        <f t="shared" si="0"/>
        <v>0</v>
      </c>
    </row>
    <row r="14" spans="1:8" ht="10.199999999999999" customHeight="1" thickBot="1" x14ac:dyDescent="0.3">
      <c r="A14" s="89"/>
      <c r="B14" s="39"/>
      <c r="C14" s="3"/>
      <c r="D14" s="13"/>
      <c r="E14" s="13"/>
      <c r="F14" s="17"/>
    </row>
    <row r="15" spans="1:8" s="20" customFormat="1" ht="16.2" thickBot="1" x14ac:dyDescent="0.35">
      <c r="A15" s="92">
        <v>32</v>
      </c>
      <c r="B15" s="70" t="s">
        <v>9</v>
      </c>
      <c r="C15" s="14"/>
      <c r="D15" s="18">
        <v>12434</v>
      </c>
      <c r="E15" s="18">
        <v>0</v>
      </c>
      <c r="F15" s="15">
        <f t="shared" si="0"/>
        <v>12434</v>
      </c>
      <c r="G15" s="19"/>
      <c r="H15" s="19"/>
    </row>
    <row r="16" spans="1:8" ht="16.5" thickBot="1" x14ac:dyDescent="0.3">
      <c r="A16" s="90" t="s">
        <v>10</v>
      </c>
      <c r="B16" s="70" t="s">
        <v>11</v>
      </c>
      <c r="C16" s="14"/>
      <c r="D16" s="15">
        <f>D17+D18+D19</f>
        <v>287880.48</v>
      </c>
      <c r="E16" s="15">
        <f>E17+E18+E19</f>
        <v>52827.17</v>
      </c>
      <c r="F16" s="15">
        <f>F17+F18+F19</f>
        <v>340707.65</v>
      </c>
    </row>
    <row r="17" spans="1:6" ht="15.75" x14ac:dyDescent="0.25">
      <c r="A17" s="91" t="s">
        <v>12</v>
      </c>
      <c r="B17" s="39"/>
      <c r="C17" s="16" t="s">
        <v>13</v>
      </c>
      <c r="D17" s="13">
        <v>72105</v>
      </c>
      <c r="E17" s="13">
        <v>0</v>
      </c>
      <c r="F17" s="17">
        <f t="shared" si="0"/>
        <v>72105</v>
      </c>
    </row>
    <row r="18" spans="1:6" ht="15.75" x14ac:dyDescent="0.25">
      <c r="A18" s="91" t="s">
        <v>14</v>
      </c>
      <c r="B18" s="39"/>
      <c r="C18" s="21" t="s">
        <v>15</v>
      </c>
      <c r="D18" s="13">
        <v>195658</v>
      </c>
      <c r="E18" s="13"/>
      <c r="F18" s="17">
        <f t="shared" si="0"/>
        <v>195658</v>
      </c>
    </row>
    <row r="19" spans="1:6" ht="16.5" thickBot="1" x14ac:dyDescent="0.3">
      <c r="A19" s="91" t="s">
        <v>10</v>
      </c>
      <c r="B19" s="39"/>
      <c r="C19" s="21" t="s">
        <v>16</v>
      </c>
      <c r="D19" s="13">
        <v>20117.48</v>
      </c>
      <c r="E19" s="13">
        <v>52827.17</v>
      </c>
      <c r="F19" s="17">
        <f t="shared" si="0"/>
        <v>72944.649999999994</v>
      </c>
    </row>
    <row r="20" spans="1:6" ht="16.5" thickBot="1" x14ac:dyDescent="0.3">
      <c r="A20" s="93" t="s">
        <v>17</v>
      </c>
      <c r="B20" s="72" t="s">
        <v>18</v>
      </c>
      <c r="C20" s="22"/>
      <c r="D20" s="15">
        <f>D21+D22+D23</f>
        <v>20</v>
      </c>
      <c r="E20" s="15">
        <f>E21+E22+E23</f>
        <v>0</v>
      </c>
      <c r="F20" s="15">
        <f t="shared" si="0"/>
        <v>20</v>
      </c>
    </row>
    <row r="21" spans="1:6" x14ac:dyDescent="0.3">
      <c r="A21" s="91" t="s">
        <v>19</v>
      </c>
      <c r="B21" s="39"/>
      <c r="C21" s="23" t="s">
        <v>20</v>
      </c>
      <c r="D21" s="13">
        <v>0</v>
      </c>
      <c r="E21" s="13">
        <v>0</v>
      </c>
      <c r="F21" s="17">
        <f t="shared" si="0"/>
        <v>0</v>
      </c>
    </row>
    <row r="22" spans="1:6" ht="15.75" x14ac:dyDescent="0.25">
      <c r="A22" s="91">
        <v>382540</v>
      </c>
      <c r="B22" s="39"/>
      <c r="C22" s="16" t="s">
        <v>21</v>
      </c>
      <c r="D22" s="13">
        <v>20</v>
      </c>
      <c r="E22" s="13">
        <v>0</v>
      </c>
      <c r="F22" s="17">
        <f t="shared" si="0"/>
        <v>20</v>
      </c>
    </row>
    <row r="23" spans="1:6" ht="16.2" thickBot="1" x14ac:dyDescent="0.35">
      <c r="A23" s="94">
        <v>3882</v>
      </c>
      <c r="B23" s="73"/>
      <c r="C23" s="24" t="s">
        <v>22</v>
      </c>
      <c r="D23" s="13">
        <v>0</v>
      </c>
      <c r="E23" s="13">
        <v>0</v>
      </c>
      <c r="F23" s="17">
        <f t="shared" si="0"/>
        <v>0</v>
      </c>
    </row>
    <row r="24" spans="1:6" ht="16.2" thickBot="1" x14ac:dyDescent="0.35">
      <c r="A24" s="95"/>
      <c r="B24" s="74" t="s">
        <v>23</v>
      </c>
      <c r="C24" s="25"/>
      <c r="D24" s="15">
        <f>D25+D30</f>
        <v>-789462.48</v>
      </c>
      <c r="E24" s="15">
        <f>E25+E30</f>
        <v>-52827.17</v>
      </c>
      <c r="F24" s="15">
        <f>SUM(D24+E24)</f>
        <v>-842289.65</v>
      </c>
    </row>
    <row r="25" spans="1:6" ht="16.5" thickBot="1" x14ac:dyDescent="0.3">
      <c r="A25" s="96" t="s">
        <v>24</v>
      </c>
      <c r="B25" s="74" t="s">
        <v>25</v>
      </c>
      <c r="C25" s="25"/>
      <c r="D25" s="15">
        <f>D26+D27+D28+D29</f>
        <v>-101845</v>
      </c>
      <c r="E25" s="26">
        <f>E26+E27+E28+E29</f>
        <v>0</v>
      </c>
      <c r="F25" s="15">
        <f t="shared" si="0"/>
        <v>-101845</v>
      </c>
    </row>
    <row r="26" spans="1:6" x14ac:dyDescent="0.3">
      <c r="A26" s="97">
        <v>40</v>
      </c>
      <c r="B26" s="75"/>
      <c r="C26" s="27" t="s">
        <v>26</v>
      </c>
      <c r="D26" s="13"/>
      <c r="E26" s="13"/>
      <c r="F26" s="17"/>
    </row>
    <row r="27" spans="1:6" x14ac:dyDescent="0.3">
      <c r="A27" s="91">
        <v>413</v>
      </c>
      <c r="B27" s="39"/>
      <c r="C27" s="23" t="s">
        <v>27</v>
      </c>
      <c r="D27" s="13">
        <v>-77058</v>
      </c>
      <c r="E27" s="13"/>
      <c r="F27" s="17">
        <f t="shared" si="0"/>
        <v>-77058</v>
      </c>
    </row>
    <row r="28" spans="1:6" ht="15.75" x14ac:dyDescent="0.25">
      <c r="A28" s="91">
        <v>4500</v>
      </c>
      <c r="B28" s="39"/>
      <c r="C28" s="28" t="s">
        <v>28</v>
      </c>
      <c r="D28" s="13">
        <v>-11847</v>
      </c>
      <c r="E28" s="13"/>
      <c r="F28" s="17">
        <f t="shared" si="0"/>
        <v>-11847</v>
      </c>
    </row>
    <row r="29" spans="1:6" ht="16.5" thickBot="1" x14ac:dyDescent="0.3">
      <c r="A29" s="98">
        <v>452</v>
      </c>
      <c r="B29" s="76"/>
      <c r="C29" s="29" t="s">
        <v>29</v>
      </c>
      <c r="D29" s="13">
        <v>-12940</v>
      </c>
      <c r="E29" s="13">
        <v>0</v>
      </c>
      <c r="F29" s="17">
        <f t="shared" si="0"/>
        <v>-12940</v>
      </c>
    </row>
    <row r="30" spans="1:6" ht="16.5" thickBot="1" x14ac:dyDescent="0.3">
      <c r="A30" s="95"/>
      <c r="B30" s="70" t="s">
        <v>30</v>
      </c>
      <c r="C30" s="14"/>
      <c r="D30" s="15">
        <f>D31+D32+D33</f>
        <v>-687617.48</v>
      </c>
      <c r="E30" s="15">
        <f>E31+E32+E33</f>
        <v>-52827.17</v>
      </c>
      <c r="F30" s="15">
        <f>SUM(D30+E30)</f>
        <v>-740444.65</v>
      </c>
    </row>
    <row r="31" spans="1:6" ht="15.75" x14ac:dyDescent="0.25">
      <c r="A31" s="91">
        <v>50</v>
      </c>
      <c r="B31" s="39"/>
      <c r="C31" s="16" t="s">
        <v>31</v>
      </c>
      <c r="D31" s="13">
        <v>-397472.56</v>
      </c>
      <c r="E31" s="13">
        <v>-52827.17</v>
      </c>
      <c r="F31" s="17">
        <f>SUM(D31+E31)</f>
        <v>-450299.73</v>
      </c>
    </row>
    <row r="32" spans="1:6" ht="15.75" x14ac:dyDescent="0.25">
      <c r="A32" s="91">
        <v>55</v>
      </c>
      <c r="B32" s="39"/>
      <c r="C32" s="16" t="s">
        <v>32</v>
      </c>
      <c r="D32" s="13">
        <v>-289839.8</v>
      </c>
      <c r="E32" s="13"/>
      <c r="F32" s="17">
        <f>SUM(D32+E32)</f>
        <v>-289839.8</v>
      </c>
    </row>
    <row r="33" spans="1:6" ht="15.75" x14ac:dyDescent="0.25">
      <c r="A33" s="91">
        <v>60</v>
      </c>
      <c r="B33" s="39"/>
      <c r="C33" s="16" t="s">
        <v>33</v>
      </c>
      <c r="D33" s="13">
        <v>-305.12</v>
      </c>
      <c r="E33" s="13"/>
      <c r="F33" s="17">
        <f>SUM(D33+E33)</f>
        <v>-305.12</v>
      </c>
    </row>
    <row r="34" spans="1:6" x14ac:dyDescent="0.3">
      <c r="A34" s="99"/>
      <c r="B34" s="77" t="s">
        <v>34</v>
      </c>
      <c r="C34" s="61"/>
      <c r="D34" s="62">
        <f>D8+D24</f>
        <v>3572</v>
      </c>
      <c r="E34" s="62">
        <f>E8+E24</f>
        <v>0</v>
      </c>
      <c r="F34" s="62">
        <f>F8+F24</f>
        <v>3572</v>
      </c>
    </row>
    <row r="35" spans="1:6" ht="16.2" thickBot="1" x14ac:dyDescent="0.35">
      <c r="A35" s="95"/>
      <c r="B35" s="78" t="s">
        <v>35</v>
      </c>
      <c r="C35" s="30"/>
      <c r="D35" s="112">
        <f>D36+D37+D46+D47+D39+D38</f>
        <v>-163311.78</v>
      </c>
      <c r="E35" s="26">
        <f>E36+E37+E46+E47+E39+E38</f>
        <v>0</v>
      </c>
      <c r="F35" s="26">
        <f>F36+F37+F46+F47+F39+F38</f>
        <v>-163311.78</v>
      </c>
    </row>
    <row r="36" spans="1:6" x14ac:dyDescent="0.3">
      <c r="A36" s="91">
        <v>381</v>
      </c>
      <c r="B36" s="39"/>
      <c r="C36" s="16" t="s">
        <v>36</v>
      </c>
      <c r="D36" s="9">
        <v>0</v>
      </c>
      <c r="E36" s="110"/>
      <c r="F36" s="17">
        <f t="shared" si="0"/>
        <v>0</v>
      </c>
    </row>
    <row r="37" spans="1:6" x14ac:dyDescent="0.3">
      <c r="A37" s="91">
        <v>15</v>
      </c>
      <c r="B37" s="39"/>
      <c r="C37" s="16" t="s">
        <v>37</v>
      </c>
      <c r="D37" s="13">
        <v>-142126</v>
      </c>
      <c r="E37" s="111"/>
      <c r="F37" s="109">
        <f t="shared" si="0"/>
        <v>-142126</v>
      </c>
    </row>
    <row r="38" spans="1:6" x14ac:dyDescent="0.3">
      <c r="A38" s="91">
        <v>3502</v>
      </c>
      <c r="B38" s="39"/>
      <c r="C38" s="16" t="s">
        <v>38</v>
      </c>
      <c r="D38" s="13">
        <v>10000</v>
      </c>
      <c r="E38" s="110"/>
      <c r="F38" s="17">
        <f t="shared" si="0"/>
        <v>10000</v>
      </c>
    </row>
    <row r="39" spans="1:6" x14ac:dyDescent="0.3">
      <c r="A39" s="91">
        <v>4502</v>
      </c>
      <c r="B39" s="39"/>
      <c r="C39" s="28" t="s">
        <v>39</v>
      </c>
      <c r="D39" s="13">
        <v>-29703.78</v>
      </c>
      <c r="E39" s="110"/>
      <c r="F39" s="109">
        <f t="shared" si="0"/>
        <v>-29703.78</v>
      </c>
    </row>
    <row r="40" spans="1:6" x14ac:dyDescent="0.3">
      <c r="A40" s="100" t="s">
        <v>40</v>
      </c>
      <c r="B40" s="34"/>
      <c r="C40" s="16" t="s">
        <v>41</v>
      </c>
      <c r="D40" s="13">
        <v>0</v>
      </c>
      <c r="E40" s="110"/>
      <c r="F40" s="17">
        <f t="shared" si="0"/>
        <v>0</v>
      </c>
    </row>
    <row r="41" spans="1:6" x14ac:dyDescent="0.3">
      <c r="A41" s="100" t="s">
        <v>42</v>
      </c>
      <c r="B41" s="34"/>
      <c r="C41" s="16" t="s">
        <v>43</v>
      </c>
      <c r="D41" s="13">
        <v>0</v>
      </c>
      <c r="E41" s="110"/>
      <c r="F41" s="17">
        <f t="shared" si="0"/>
        <v>0</v>
      </c>
    </row>
    <row r="42" spans="1:6" x14ac:dyDescent="0.3">
      <c r="A42" s="100" t="s">
        <v>44</v>
      </c>
      <c r="B42" s="39"/>
      <c r="C42" s="34" t="s">
        <v>45</v>
      </c>
      <c r="D42" s="13">
        <v>0</v>
      </c>
      <c r="E42" s="110"/>
      <c r="F42" s="17">
        <f t="shared" si="0"/>
        <v>0</v>
      </c>
    </row>
    <row r="43" spans="1:6" x14ac:dyDescent="0.3">
      <c r="A43" s="100" t="s">
        <v>46</v>
      </c>
      <c r="B43" s="39"/>
      <c r="C43" s="34" t="s">
        <v>47</v>
      </c>
      <c r="D43" s="13">
        <v>0</v>
      </c>
      <c r="E43" s="110"/>
      <c r="F43" s="17">
        <f t="shared" si="0"/>
        <v>0</v>
      </c>
    </row>
    <row r="44" spans="1:6" x14ac:dyDescent="0.3">
      <c r="A44" s="91" t="s">
        <v>48</v>
      </c>
      <c r="B44" s="39"/>
      <c r="C44" s="34" t="s">
        <v>49</v>
      </c>
      <c r="D44" s="13">
        <v>0</v>
      </c>
      <c r="E44" s="110"/>
      <c r="F44" s="17">
        <f t="shared" si="0"/>
        <v>0</v>
      </c>
    </row>
    <row r="45" spans="1:6" x14ac:dyDescent="0.3">
      <c r="A45" s="91" t="s">
        <v>50</v>
      </c>
      <c r="B45" s="39"/>
      <c r="C45" s="28" t="s">
        <v>51</v>
      </c>
      <c r="D45" s="13">
        <v>0</v>
      </c>
      <c r="E45" s="110"/>
      <c r="F45" s="17">
        <f t="shared" si="0"/>
        <v>0</v>
      </c>
    </row>
    <row r="46" spans="1:6" x14ac:dyDescent="0.3">
      <c r="A46" s="101">
        <v>382</v>
      </c>
      <c r="B46" s="34"/>
      <c r="C46" s="16" t="s">
        <v>52</v>
      </c>
      <c r="D46" s="13">
        <v>18</v>
      </c>
      <c r="E46" s="110"/>
      <c r="F46" s="17">
        <f t="shared" si="0"/>
        <v>18</v>
      </c>
    </row>
    <row r="47" spans="1:6" ht="16.2" thickBot="1" x14ac:dyDescent="0.35">
      <c r="A47" s="94">
        <v>65</v>
      </c>
      <c r="B47" s="73"/>
      <c r="C47" s="24" t="s">
        <v>53</v>
      </c>
      <c r="D47" s="11">
        <v>-1500</v>
      </c>
      <c r="E47" s="110">
        <v>0</v>
      </c>
      <c r="F47" s="17">
        <f t="shared" si="0"/>
        <v>-1500</v>
      </c>
    </row>
    <row r="48" spans="1:6" ht="16.2" thickBot="1" x14ac:dyDescent="0.35">
      <c r="A48" s="90"/>
      <c r="B48" s="70" t="s">
        <v>54</v>
      </c>
      <c r="C48" s="35"/>
      <c r="D48" s="31">
        <f>D34+D35</f>
        <v>-159739.78</v>
      </c>
      <c r="E48" s="31">
        <f>E34+E35</f>
        <v>0</v>
      </c>
      <c r="F48" s="15">
        <f t="shared" si="0"/>
        <v>-159739.78</v>
      </c>
    </row>
    <row r="49" spans="1:12" ht="16.2" thickBot="1" x14ac:dyDescent="0.35">
      <c r="A49" s="90"/>
      <c r="B49" s="71" t="s">
        <v>55</v>
      </c>
      <c r="C49" s="32"/>
      <c r="D49" s="33">
        <f>D50+D51</f>
        <v>85064</v>
      </c>
      <c r="E49" s="33">
        <f>E50-E51</f>
        <v>0</v>
      </c>
      <c r="F49" s="15">
        <f t="shared" si="0"/>
        <v>85064</v>
      </c>
    </row>
    <row r="50" spans="1:12" x14ac:dyDescent="0.3">
      <c r="A50" s="102" t="s">
        <v>56</v>
      </c>
      <c r="B50" s="79"/>
      <c r="C50" s="36" t="s">
        <v>57</v>
      </c>
      <c r="D50" s="13">
        <v>100000</v>
      </c>
      <c r="E50" s="37">
        <v>0</v>
      </c>
      <c r="F50" s="38">
        <f t="shared" si="0"/>
        <v>100000</v>
      </c>
    </row>
    <row r="51" spans="1:12" ht="16.2" thickBot="1" x14ac:dyDescent="0.35">
      <c r="A51" s="100" t="s">
        <v>58</v>
      </c>
      <c r="B51" s="80"/>
      <c r="C51" s="39" t="s">
        <v>59</v>
      </c>
      <c r="D51" s="13">
        <v>-14936</v>
      </c>
      <c r="E51" s="37">
        <v>0</v>
      </c>
      <c r="F51" s="17">
        <f t="shared" si="0"/>
        <v>-14936</v>
      </c>
    </row>
    <row r="52" spans="1:12" ht="16.2" thickBot="1" x14ac:dyDescent="0.35">
      <c r="A52" s="90">
        <v>1001</v>
      </c>
      <c r="B52" s="81" t="s">
        <v>60</v>
      </c>
      <c r="C52" s="35"/>
      <c r="D52" s="33">
        <v>74675.78</v>
      </c>
      <c r="E52" s="33"/>
      <c r="F52" s="15">
        <f t="shared" si="0"/>
        <v>74675.78</v>
      </c>
    </row>
    <row r="53" spans="1:12" s="42" customFormat="1" ht="15" customHeight="1" thickBot="1" x14ac:dyDescent="0.35">
      <c r="A53" s="89"/>
      <c r="B53" s="40"/>
      <c r="C53" s="16"/>
      <c r="D53" s="13"/>
      <c r="E53" s="13"/>
      <c r="F53" s="17"/>
      <c r="G53" s="41"/>
      <c r="H53" s="41"/>
    </row>
    <row r="54" spans="1:12" ht="35.4" customHeight="1" thickBot="1" x14ac:dyDescent="0.35">
      <c r="A54" s="90"/>
      <c r="B54" s="113" t="s">
        <v>61</v>
      </c>
      <c r="C54" s="114"/>
      <c r="D54" s="15">
        <f>D55+D62+D66+D72+D79+D85+D87+D101+D111</f>
        <v>962792.26</v>
      </c>
      <c r="E54" s="15">
        <f>E55+E62+E66+E72+E79+E85+E87+E101+E111</f>
        <v>52827.170000000006</v>
      </c>
      <c r="F54" s="15">
        <f t="shared" si="0"/>
        <v>1015619.43</v>
      </c>
      <c r="K54" s="42"/>
      <c r="L54" s="42"/>
    </row>
    <row r="55" spans="1:12" ht="16.2" thickBot="1" x14ac:dyDescent="0.35">
      <c r="A55" s="103" t="s">
        <v>62</v>
      </c>
      <c r="B55" s="74" t="s">
        <v>63</v>
      </c>
      <c r="C55" s="25"/>
      <c r="D55" s="43">
        <f>SUM(D56:D61)</f>
        <v>136463.03999999998</v>
      </c>
      <c r="E55" s="44">
        <f>SUM(E56:E60)</f>
        <v>45684.880000000005</v>
      </c>
      <c r="F55" s="15">
        <f t="shared" si="0"/>
        <v>182147.91999999998</v>
      </c>
      <c r="K55" s="58"/>
      <c r="L55" s="42"/>
    </row>
    <row r="56" spans="1:12" x14ac:dyDescent="0.3">
      <c r="A56" s="104" t="s">
        <v>64</v>
      </c>
      <c r="B56" s="82" t="s">
        <v>65</v>
      </c>
      <c r="C56" s="45"/>
      <c r="D56" s="13">
        <v>15675</v>
      </c>
      <c r="E56" s="13">
        <v>7449.33</v>
      </c>
      <c r="F56" s="17">
        <f t="shared" si="0"/>
        <v>23124.33</v>
      </c>
      <c r="K56" s="58"/>
      <c r="L56" s="42"/>
    </row>
    <row r="57" spans="1:12" x14ac:dyDescent="0.3">
      <c r="A57" s="104" t="s">
        <v>66</v>
      </c>
      <c r="B57" s="82" t="s">
        <v>67</v>
      </c>
      <c r="C57" s="45"/>
      <c r="D57" s="13">
        <v>111352.92</v>
      </c>
      <c r="E57" s="13">
        <v>38235.550000000003</v>
      </c>
      <c r="F57" s="17">
        <f t="shared" si="0"/>
        <v>149588.47</v>
      </c>
      <c r="K57" s="58"/>
      <c r="L57" s="42"/>
    </row>
    <row r="58" spans="1:12" x14ac:dyDescent="0.3">
      <c r="A58" s="104" t="s">
        <v>68</v>
      </c>
      <c r="B58" s="82" t="s">
        <v>69</v>
      </c>
      <c r="C58" s="45"/>
      <c r="D58" s="13">
        <v>195.12</v>
      </c>
      <c r="E58" s="13"/>
      <c r="F58" s="17">
        <f t="shared" si="0"/>
        <v>195.12</v>
      </c>
      <c r="K58" s="58"/>
      <c r="L58" s="42"/>
    </row>
    <row r="59" spans="1:12" x14ac:dyDescent="0.3">
      <c r="A59" s="104" t="s">
        <v>70</v>
      </c>
      <c r="B59" s="82" t="s">
        <v>71</v>
      </c>
      <c r="C59" s="45"/>
      <c r="D59" s="13">
        <v>1330</v>
      </c>
      <c r="E59" s="13">
        <v>0</v>
      </c>
      <c r="F59" s="17">
        <f t="shared" si="0"/>
        <v>1330</v>
      </c>
      <c r="K59" s="58"/>
      <c r="L59" s="42"/>
    </row>
    <row r="60" spans="1:12" x14ac:dyDescent="0.3">
      <c r="A60" s="104" t="s">
        <v>72</v>
      </c>
      <c r="B60" s="82" t="s">
        <v>73</v>
      </c>
      <c r="C60" s="45"/>
      <c r="D60" s="13">
        <v>1500</v>
      </c>
      <c r="E60" s="13">
        <v>0</v>
      </c>
      <c r="F60" s="17">
        <f t="shared" si="0"/>
        <v>1500</v>
      </c>
      <c r="K60" s="58"/>
      <c r="L60" s="42"/>
    </row>
    <row r="61" spans="1:12" ht="16.2" thickBot="1" x14ac:dyDescent="0.35">
      <c r="A61" s="104" t="s">
        <v>153</v>
      </c>
      <c r="B61" s="82" t="s">
        <v>154</v>
      </c>
      <c r="C61" s="45"/>
      <c r="D61" s="13">
        <v>6410</v>
      </c>
      <c r="E61" s="13">
        <v>0</v>
      </c>
      <c r="F61" s="17">
        <f t="shared" si="0"/>
        <v>6410</v>
      </c>
      <c r="K61" s="58"/>
      <c r="L61" s="42"/>
    </row>
    <row r="62" spans="1:12" ht="16.2" thickBot="1" x14ac:dyDescent="0.35">
      <c r="A62" s="105" t="s">
        <v>74</v>
      </c>
      <c r="B62" s="83" t="s">
        <v>75</v>
      </c>
      <c r="C62" s="46"/>
      <c r="D62" s="43">
        <f>SUM(D63:D65)</f>
        <v>0</v>
      </c>
      <c r="E62" s="43">
        <f>SUM(E63:E65)</f>
        <v>0</v>
      </c>
      <c r="F62" s="15">
        <f t="shared" si="0"/>
        <v>0</v>
      </c>
      <c r="K62" s="58"/>
      <c r="L62" s="42"/>
    </row>
    <row r="63" spans="1:12" x14ac:dyDescent="0.3">
      <c r="A63" s="104" t="s">
        <v>76</v>
      </c>
      <c r="B63" s="82" t="s">
        <v>77</v>
      </c>
      <c r="C63" s="47"/>
      <c r="D63" s="13">
        <v>0</v>
      </c>
      <c r="E63" s="13"/>
      <c r="F63" s="17">
        <f t="shared" si="0"/>
        <v>0</v>
      </c>
      <c r="K63" s="58"/>
      <c r="L63" s="42"/>
    </row>
    <row r="64" spans="1:12" x14ac:dyDescent="0.3">
      <c r="A64" s="104" t="s">
        <v>78</v>
      </c>
      <c r="B64" s="82" t="s">
        <v>79</v>
      </c>
      <c r="C64" s="47"/>
      <c r="D64" s="13">
        <v>0</v>
      </c>
      <c r="E64" s="13"/>
      <c r="F64" s="17">
        <f t="shared" si="0"/>
        <v>0</v>
      </c>
      <c r="K64" s="58"/>
      <c r="L64" s="42"/>
    </row>
    <row r="65" spans="1:12" ht="16.2" thickBot="1" x14ac:dyDescent="0.35">
      <c r="A65" s="104" t="s">
        <v>80</v>
      </c>
      <c r="B65" s="82" t="s">
        <v>81</v>
      </c>
      <c r="C65" s="47"/>
      <c r="D65" s="13">
        <v>0</v>
      </c>
      <c r="E65" s="13"/>
      <c r="F65" s="17">
        <f t="shared" si="0"/>
        <v>0</v>
      </c>
      <c r="K65" s="58"/>
      <c r="L65" s="42"/>
    </row>
    <row r="66" spans="1:12" ht="16.2" thickBot="1" x14ac:dyDescent="0.35">
      <c r="A66" s="105" t="s">
        <v>82</v>
      </c>
      <c r="B66" s="83" t="s">
        <v>83</v>
      </c>
      <c r="C66" s="46"/>
      <c r="D66" s="43">
        <f>SUM(D67:D71)</f>
        <v>72962.48</v>
      </c>
      <c r="E66" s="43">
        <f>SUM(E67:E71)</f>
        <v>7142.29</v>
      </c>
      <c r="F66" s="15">
        <f t="shared" si="0"/>
        <v>80104.76999999999</v>
      </c>
      <c r="K66" s="58"/>
      <c r="L66" s="42"/>
    </row>
    <row r="67" spans="1:12" x14ac:dyDescent="0.3">
      <c r="A67" s="104" t="s">
        <v>84</v>
      </c>
      <c r="B67" s="82" t="s">
        <v>155</v>
      </c>
      <c r="C67" s="47"/>
      <c r="D67" s="13">
        <v>35000</v>
      </c>
      <c r="E67" s="13">
        <v>0</v>
      </c>
      <c r="F67" s="17">
        <f t="shared" si="0"/>
        <v>35000</v>
      </c>
      <c r="K67" s="58"/>
      <c r="L67" s="42"/>
    </row>
    <row r="68" spans="1:12" x14ac:dyDescent="0.3">
      <c r="A68" s="108" t="s">
        <v>161</v>
      </c>
      <c r="B68" s="82" t="s">
        <v>162</v>
      </c>
      <c r="C68" s="47"/>
      <c r="D68" s="13">
        <v>1000</v>
      </c>
      <c r="E68" s="13">
        <v>0</v>
      </c>
      <c r="F68" s="17">
        <f t="shared" si="0"/>
        <v>1000</v>
      </c>
      <c r="K68" s="59"/>
      <c r="L68" s="42"/>
    </row>
    <row r="69" spans="1:12" x14ac:dyDescent="0.3">
      <c r="A69" s="104" t="s">
        <v>85</v>
      </c>
      <c r="B69" s="82" t="s">
        <v>156</v>
      </c>
      <c r="C69" s="47"/>
      <c r="D69" s="13">
        <v>720</v>
      </c>
      <c r="E69" s="13">
        <v>0</v>
      </c>
      <c r="F69" s="17">
        <f t="shared" si="0"/>
        <v>720</v>
      </c>
      <c r="K69" s="42"/>
      <c r="L69" s="42"/>
    </row>
    <row r="70" spans="1:12" x14ac:dyDescent="0.3">
      <c r="A70" s="104" t="s">
        <v>86</v>
      </c>
      <c r="B70" s="82" t="s">
        <v>87</v>
      </c>
      <c r="C70" s="47"/>
      <c r="D70" s="13">
        <v>5330</v>
      </c>
      <c r="E70" s="13">
        <v>0</v>
      </c>
      <c r="F70" s="17">
        <f t="shared" si="0"/>
        <v>5330</v>
      </c>
    </row>
    <row r="71" spans="1:12" ht="16.2" thickBot="1" x14ac:dyDescent="0.35">
      <c r="A71" s="104" t="s">
        <v>88</v>
      </c>
      <c r="B71" s="82" t="s">
        <v>89</v>
      </c>
      <c r="C71" s="47"/>
      <c r="D71" s="13">
        <v>30912.48</v>
      </c>
      <c r="E71" s="13">
        <v>7142.29</v>
      </c>
      <c r="F71" s="17">
        <f t="shared" si="0"/>
        <v>38054.769999999997</v>
      </c>
    </row>
    <row r="72" spans="1:12" ht="16.2" thickBot="1" x14ac:dyDescent="0.35">
      <c r="A72" s="105" t="s">
        <v>90</v>
      </c>
      <c r="B72" s="83" t="s">
        <v>91</v>
      </c>
      <c r="C72" s="46"/>
      <c r="D72" s="43">
        <f>SUM(D73:D78)</f>
        <v>43970</v>
      </c>
      <c r="E72" s="43">
        <f>SUM(E73:E78)</f>
        <v>0</v>
      </c>
      <c r="F72" s="15">
        <f t="shared" ref="F72:F118" si="1">SUM(D72+E72)</f>
        <v>43970</v>
      </c>
    </row>
    <row r="73" spans="1:12" x14ac:dyDescent="0.3">
      <c r="A73" s="104" t="s">
        <v>92</v>
      </c>
      <c r="B73" s="82" t="s">
        <v>93</v>
      </c>
      <c r="C73" s="47"/>
      <c r="D73" s="13">
        <v>3900</v>
      </c>
      <c r="E73" s="13">
        <v>0</v>
      </c>
      <c r="F73" s="17">
        <f t="shared" si="1"/>
        <v>3900</v>
      </c>
    </row>
    <row r="74" spans="1:12" x14ac:dyDescent="0.3">
      <c r="A74" s="108" t="s">
        <v>168</v>
      </c>
      <c r="B74" s="82" t="s">
        <v>169</v>
      </c>
      <c r="C74" s="47"/>
      <c r="D74" s="13">
        <v>20000</v>
      </c>
      <c r="E74" s="13">
        <v>0</v>
      </c>
      <c r="F74" s="17">
        <f t="shared" si="1"/>
        <v>20000</v>
      </c>
    </row>
    <row r="75" spans="1:12" x14ac:dyDescent="0.3">
      <c r="A75" s="104" t="s">
        <v>94</v>
      </c>
      <c r="B75" s="82" t="s">
        <v>95</v>
      </c>
      <c r="C75" s="47"/>
      <c r="D75" s="13">
        <v>4820</v>
      </c>
      <c r="E75" s="13"/>
      <c r="F75" s="17">
        <f t="shared" si="1"/>
        <v>4820</v>
      </c>
    </row>
    <row r="76" spans="1:12" x14ac:dyDescent="0.3">
      <c r="A76" s="104" t="s">
        <v>96</v>
      </c>
      <c r="B76" s="82" t="s">
        <v>97</v>
      </c>
      <c r="C76" s="47"/>
      <c r="D76" s="13">
        <v>50</v>
      </c>
      <c r="E76" s="13">
        <v>0</v>
      </c>
      <c r="F76" s="17">
        <f t="shared" si="1"/>
        <v>50</v>
      </c>
    </row>
    <row r="77" spans="1:12" x14ac:dyDescent="0.3">
      <c r="A77" s="104" t="s">
        <v>98</v>
      </c>
      <c r="B77" s="84" t="s">
        <v>157</v>
      </c>
      <c r="C77" s="47"/>
      <c r="D77" s="13">
        <v>12000</v>
      </c>
      <c r="E77" s="13"/>
      <c r="F77" s="17">
        <f t="shared" si="1"/>
        <v>12000</v>
      </c>
    </row>
    <row r="78" spans="1:12" ht="16.2" thickBot="1" x14ac:dyDescent="0.35">
      <c r="A78" s="104" t="s">
        <v>99</v>
      </c>
      <c r="B78" s="85" t="s">
        <v>100</v>
      </c>
      <c r="C78" s="48"/>
      <c r="D78" s="13">
        <v>3200</v>
      </c>
      <c r="E78" s="13">
        <v>0</v>
      </c>
      <c r="F78" s="17">
        <f t="shared" si="1"/>
        <v>3200</v>
      </c>
    </row>
    <row r="79" spans="1:12" ht="16.2" thickBot="1" x14ac:dyDescent="0.35">
      <c r="A79" s="105" t="s">
        <v>101</v>
      </c>
      <c r="B79" s="83" t="s">
        <v>102</v>
      </c>
      <c r="C79" s="46"/>
      <c r="D79" s="43">
        <f>SUM(D80:D84)</f>
        <v>104040</v>
      </c>
      <c r="E79" s="43">
        <f>SUM(E80:E84)</f>
        <v>0</v>
      </c>
      <c r="F79" s="15">
        <f t="shared" si="1"/>
        <v>104040</v>
      </c>
    </row>
    <row r="80" spans="1:12" x14ac:dyDescent="0.3">
      <c r="A80" s="104" t="s">
        <v>103</v>
      </c>
      <c r="B80" s="82" t="s">
        <v>104</v>
      </c>
      <c r="C80" s="47"/>
      <c r="D80" s="13">
        <v>52796</v>
      </c>
      <c r="E80" s="13"/>
      <c r="F80" s="17">
        <f t="shared" si="1"/>
        <v>52796</v>
      </c>
    </row>
    <row r="81" spans="1:6" x14ac:dyDescent="0.3">
      <c r="A81" s="104" t="s">
        <v>105</v>
      </c>
      <c r="B81" s="82" t="s">
        <v>106</v>
      </c>
      <c r="C81" s="47"/>
      <c r="D81" s="13">
        <v>22334</v>
      </c>
      <c r="E81" s="13"/>
      <c r="F81" s="17">
        <f t="shared" si="1"/>
        <v>22334</v>
      </c>
    </row>
    <row r="82" spans="1:6" x14ac:dyDescent="0.3">
      <c r="A82" s="104" t="s">
        <v>107</v>
      </c>
      <c r="B82" s="82" t="s">
        <v>108</v>
      </c>
      <c r="C82" s="47"/>
      <c r="D82" s="13">
        <v>26750</v>
      </c>
      <c r="E82" s="13"/>
      <c r="F82" s="17">
        <f t="shared" si="1"/>
        <v>26750</v>
      </c>
    </row>
    <row r="83" spans="1:6" x14ac:dyDescent="0.3">
      <c r="A83" s="104" t="s">
        <v>109</v>
      </c>
      <c r="B83" s="82" t="s">
        <v>110</v>
      </c>
      <c r="C83" s="47"/>
      <c r="D83" s="13">
        <v>960</v>
      </c>
      <c r="E83" s="13">
        <v>0</v>
      </c>
      <c r="F83" s="17">
        <f t="shared" si="1"/>
        <v>960</v>
      </c>
    </row>
    <row r="84" spans="1:6" ht="16.2" thickBot="1" x14ac:dyDescent="0.35">
      <c r="A84" s="104" t="s">
        <v>109</v>
      </c>
      <c r="B84" s="82" t="s">
        <v>111</v>
      </c>
      <c r="C84" s="47"/>
      <c r="D84" s="13">
        <v>1200</v>
      </c>
      <c r="E84" s="13">
        <v>0</v>
      </c>
      <c r="F84" s="17">
        <f t="shared" si="1"/>
        <v>1200</v>
      </c>
    </row>
    <row r="85" spans="1:6" ht="16.2" thickBot="1" x14ac:dyDescent="0.35">
      <c r="A85" s="105" t="s">
        <v>112</v>
      </c>
      <c r="B85" s="83" t="s">
        <v>113</v>
      </c>
      <c r="C85" s="46"/>
      <c r="D85" s="43">
        <f>SUM(D86:D86)</f>
        <v>1000</v>
      </c>
      <c r="E85" s="43">
        <f>SUM(E86:E86)</f>
        <v>0</v>
      </c>
      <c r="F85" s="15">
        <f t="shared" si="1"/>
        <v>1000</v>
      </c>
    </row>
    <row r="86" spans="1:6" ht="16.2" thickBot="1" x14ac:dyDescent="0.35">
      <c r="A86" s="106" t="s">
        <v>114</v>
      </c>
      <c r="B86" s="86" t="s">
        <v>115</v>
      </c>
      <c r="C86" s="49"/>
      <c r="D86" s="13">
        <v>1000</v>
      </c>
      <c r="E86" s="13">
        <v>0</v>
      </c>
      <c r="F86" s="17">
        <f t="shared" si="1"/>
        <v>1000</v>
      </c>
    </row>
    <row r="87" spans="1:6" ht="16.2" thickBot="1" x14ac:dyDescent="0.35">
      <c r="A87" s="105" t="s">
        <v>116</v>
      </c>
      <c r="B87" s="83" t="s">
        <v>117</v>
      </c>
      <c r="C87" s="46"/>
      <c r="D87" s="43">
        <f>SUM(D88:D100)</f>
        <v>139193.46</v>
      </c>
      <c r="E87" s="43">
        <f>SUM(E88:E100)</f>
        <v>0</v>
      </c>
      <c r="F87" s="15">
        <f t="shared" si="1"/>
        <v>139193.46</v>
      </c>
    </row>
    <row r="88" spans="1:6" x14ac:dyDescent="0.3">
      <c r="A88" s="104" t="s">
        <v>118</v>
      </c>
      <c r="B88" s="82" t="s">
        <v>119</v>
      </c>
      <c r="C88" s="47"/>
      <c r="D88" s="9">
        <v>6800</v>
      </c>
      <c r="E88" s="50"/>
      <c r="F88" s="38">
        <f t="shared" si="1"/>
        <v>6800</v>
      </c>
    </row>
    <row r="89" spans="1:6" x14ac:dyDescent="0.3">
      <c r="A89" s="104" t="s">
        <v>165</v>
      </c>
      <c r="B89" s="82" t="s">
        <v>120</v>
      </c>
      <c r="C89" s="47"/>
      <c r="D89" s="13">
        <v>11100</v>
      </c>
      <c r="E89" s="50">
        <v>0</v>
      </c>
      <c r="F89" s="17">
        <f t="shared" si="1"/>
        <v>11100</v>
      </c>
    </row>
    <row r="90" spans="1:6" x14ac:dyDescent="0.3">
      <c r="A90" s="104" t="s">
        <v>121</v>
      </c>
      <c r="B90" s="82" t="s">
        <v>122</v>
      </c>
      <c r="C90" s="47"/>
      <c r="D90" s="13">
        <v>16152</v>
      </c>
      <c r="E90" s="50"/>
      <c r="F90" s="17">
        <f t="shared" si="1"/>
        <v>16152</v>
      </c>
    </row>
    <row r="91" spans="1:6" x14ac:dyDescent="0.3">
      <c r="A91" s="108" t="s">
        <v>123</v>
      </c>
      <c r="B91" s="82" t="s">
        <v>173</v>
      </c>
      <c r="C91" s="47"/>
      <c r="D91" s="13">
        <v>9200</v>
      </c>
      <c r="E91" s="50">
        <v>0</v>
      </c>
      <c r="F91" s="17">
        <f t="shared" si="1"/>
        <v>9200</v>
      </c>
    </row>
    <row r="92" spans="1:6" x14ac:dyDescent="0.3">
      <c r="A92" s="104" t="s">
        <v>123</v>
      </c>
      <c r="B92" s="82" t="s">
        <v>170</v>
      </c>
      <c r="C92" s="47"/>
      <c r="D92" s="13">
        <v>1300</v>
      </c>
      <c r="E92" s="50">
        <v>0</v>
      </c>
      <c r="F92" s="17">
        <f t="shared" si="1"/>
        <v>1300</v>
      </c>
    </row>
    <row r="93" spans="1:6" x14ac:dyDescent="0.3">
      <c r="A93" s="108" t="s">
        <v>123</v>
      </c>
      <c r="B93" s="82" t="s">
        <v>171</v>
      </c>
      <c r="C93" s="47"/>
      <c r="D93" s="13">
        <v>15249.78</v>
      </c>
      <c r="E93" s="50">
        <v>0</v>
      </c>
      <c r="F93" s="17">
        <f t="shared" si="1"/>
        <v>15249.78</v>
      </c>
    </row>
    <row r="94" spans="1:6" x14ac:dyDescent="0.3">
      <c r="A94" s="108" t="s">
        <v>123</v>
      </c>
      <c r="B94" s="82" t="s">
        <v>172</v>
      </c>
      <c r="C94" s="47"/>
      <c r="D94" s="13">
        <v>6630</v>
      </c>
      <c r="E94" s="50">
        <v>0</v>
      </c>
      <c r="F94" s="17">
        <f t="shared" si="1"/>
        <v>6630</v>
      </c>
    </row>
    <row r="95" spans="1:6" x14ac:dyDescent="0.3">
      <c r="A95" s="108" t="s">
        <v>124</v>
      </c>
      <c r="B95" s="82" t="s">
        <v>174</v>
      </c>
      <c r="C95" s="47"/>
      <c r="D95" s="13">
        <v>26854</v>
      </c>
      <c r="E95" s="50">
        <v>0</v>
      </c>
      <c r="F95" s="17">
        <f t="shared" si="1"/>
        <v>26854</v>
      </c>
    </row>
    <row r="96" spans="1:6" x14ac:dyDescent="0.3">
      <c r="A96" s="104" t="s">
        <v>125</v>
      </c>
      <c r="B96" s="82" t="s">
        <v>175</v>
      </c>
      <c r="C96" s="47"/>
      <c r="D96" s="13">
        <v>40442.68</v>
      </c>
      <c r="E96" s="50"/>
      <c r="F96" s="17">
        <f t="shared" si="1"/>
        <v>40442.68</v>
      </c>
    </row>
    <row r="97" spans="1:6" x14ac:dyDescent="0.3">
      <c r="A97" s="104" t="s">
        <v>126</v>
      </c>
      <c r="B97" s="82" t="s">
        <v>127</v>
      </c>
      <c r="C97" s="47"/>
      <c r="D97" s="13">
        <v>705</v>
      </c>
      <c r="E97" s="50">
        <v>0</v>
      </c>
      <c r="F97" s="17">
        <f t="shared" si="1"/>
        <v>705</v>
      </c>
    </row>
    <row r="98" spans="1:6" x14ac:dyDescent="0.3">
      <c r="A98" s="108" t="s">
        <v>128</v>
      </c>
      <c r="B98" s="82" t="s">
        <v>176</v>
      </c>
      <c r="C98" s="47"/>
      <c r="D98" s="13">
        <v>3300</v>
      </c>
      <c r="E98" s="50">
        <v>0</v>
      </c>
      <c r="F98" s="17">
        <f t="shared" si="1"/>
        <v>3300</v>
      </c>
    </row>
    <row r="99" spans="1:6" x14ac:dyDescent="0.3">
      <c r="A99" s="104" t="s">
        <v>129</v>
      </c>
      <c r="B99" s="82" t="s">
        <v>177</v>
      </c>
      <c r="C99" s="47"/>
      <c r="D99" s="13">
        <v>1210</v>
      </c>
      <c r="E99" s="50">
        <v>0</v>
      </c>
      <c r="F99" s="17">
        <f>SUM(D99+E99)</f>
        <v>1210</v>
      </c>
    </row>
    <row r="100" spans="1:6" ht="16.2" thickBot="1" x14ac:dyDescent="0.35">
      <c r="A100" s="104" t="s">
        <v>130</v>
      </c>
      <c r="B100" s="82" t="s">
        <v>131</v>
      </c>
      <c r="C100" s="47"/>
      <c r="D100" s="11">
        <v>250</v>
      </c>
      <c r="E100" s="50">
        <v>0</v>
      </c>
      <c r="F100" s="51">
        <f t="shared" si="1"/>
        <v>250</v>
      </c>
    </row>
    <row r="101" spans="1:6" ht="16.2" thickBot="1" x14ac:dyDescent="0.35">
      <c r="A101" s="105" t="s">
        <v>132</v>
      </c>
      <c r="B101" s="83" t="s">
        <v>133</v>
      </c>
      <c r="C101" s="46"/>
      <c r="D101" s="43">
        <f>SUM(D102:D110)</f>
        <v>363797.8</v>
      </c>
      <c r="E101" s="43">
        <f>SUM(E102:E110)</f>
        <v>0</v>
      </c>
      <c r="F101" s="15">
        <f t="shared" si="1"/>
        <v>363797.8</v>
      </c>
    </row>
    <row r="102" spans="1:6" x14ac:dyDescent="0.3">
      <c r="A102" s="104" t="s">
        <v>134</v>
      </c>
      <c r="B102" s="82" t="s">
        <v>178</v>
      </c>
      <c r="C102" s="47"/>
      <c r="D102" s="13">
        <v>26000</v>
      </c>
      <c r="E102" s="13">
        <v>0</v>
      </c>
      <c r="F102" s="17">
        <f t="shared" si="1"/>
        <v>26000</v>
      </c>
    </row>
    <row r="103" spans="1:6" x14ac:dyDescent="0.3">
      <c r="A103" s="108" t="s">
        <v>134</v>
      </c>
      <c r="B103" s="82" t="s">
        <v>179</v>
      </c>
      <c r="C103" s="47"/>
      <c r="D103" s="13">
        <v>47849</v>
      </c>
      <c r="E103" s="13"/>
      <c r="F103" s="17">
        <f t="shared" si="1"/>
        <v>47849</v>
      </c>
    </row>
    <row r="104" spans="1:6" x14ac:dyDescent="0.3">
      <c r="A104" s="104" t="s">
        <v>135</v>
      </c>
      <c r="B104" s="82" t="s">
        <v>180</v>
      </c>
      <c r="C104" s="47"/>
      <c r="D104" s="13">
        <v>129468</v>
      </c>
      <c r="E104" s="13">
        <v>0</v>
      </c>
      <c r="F104" s="17">
        <f t="shared" si="1"/>
        <v>129468</v>
      </c>
    </row>
    <row r="105" spans="1:6" x14ac:dyDescent="0.3">
      <c r="A105" s="104" t="s">
        <v>135</v>
      </c>
      <c r="B105" s="82" t="s">
        <v>181</v>
      </c>
      <c r="C105" s="47"/>
      <c r="D105" s="13">
        <v>97213.8</v>
      </c>
      <c r="E105" s="13">
        <v>0</v>
      </c>
      <c r="F105" s="17">
        <f t="shared" si="1"/>
        <v>97213.8</v>
      </c>
    </row>
    <row r="106" spans="1:6" x14ac:dyDescent="0.3">
      <c r="A106" s="104" t="s">
        <v>135</v>
      </c>
      <c r="B106" s="82" t="s">
        <v>182</v>
      </c>
      <c r="C106" s="47"/>
      <c r="D106" s="13">
        <v>33000</v>
      </c>
      <c r="E106" s="13">
        <v>0</v>
      </c>
      <c r="F106" s="17">
        <f t="shared" si="1"/>
        <v>33000</v>
      </c>
    </row>
    <row r="107" spans="1:6" x14ac:dyDescent="0.3">
      <c r="A107" s="104" t="s">
        <v>183</v>
      </c>
      <c r="B107" s="82" t="s">
        <v>184</v>
      </c>
      <c r="C107" s="47"/>
      <c r="D107" s="13">
        <v>13000</v>
      </c>
      <c r="E107" s="13">
        <v>0</v>
      </c>
      <c r="F107" s="17">
        <f t="shared" si="1"/>
        <v>13000</v>
      </c>
    </row>
    <row r="108" spans="1:6" x14ac:dyDescent="0.3">
      <c r="A108" s="104" t="s">
        <v>136</v>
      </c>
      <c r="B108" s="82" t="s">
        <v>185</v>
      </c>
      <c r="C108" s="47"/>
      <c r="D108" s="13">
        <v>7500</v>
      </c>
      <c r="E108" s="13">
        <v>0</v>
      </c>
      <c r="F108" s="17">
        <f t="shared" si="1"/>
        <v>7500</v>
      </c>
    </row>
    <row r="109" spans="1:6" x14ac:dyDescent="0.3">
      <c r="A109" s="108" t="s">
        <v>163</v>
      </c>
      <c r="B109" s="82" t="s">
        <v>164</v>
      </c>
      <c r="C109" s="47"/>
      <c r="D109" s="13">
        <v>8967</v>
      </c>
      <c r="E109" s="13">
        <v>0</v>
      </c>
      <c r="F109" s="17">
        <f t="shared" si="1"/>
        <v>8967</v>
      </c>
    </row>
    <row r="110" spans="1:6" ht="16.2" thickBot="1" x14ac:dyDescent="0.35">
      <c r="A110" s="104" t="s">
        <v>137</v>
      </c>
      <c r="B110" s="84" t="s">
        <v>138</v>
      </c>
      <c r="C110" s="47"/>
      <c r="D110" s="13">
        <v>800</v>
      </c>
      <c r="E110" s="13">
        <v>0</v>
      </c>
      <c r="F110" s="17">
        <f t="shared" si="1"/>
        <v>800</v>
      </c>
    </row>
    <row r="111" spans="1:6" ht="16.2" thickBot="1" x14ac:dyDescent="0.35">
      <c r="A111" s="105" t="s">
        <v>139</v>
      </c>
      <c r="B111" s="83" t="s">
        <v>140</v>
      </c>
      <c r="C111" s="46"/>
      <c r="D111" s="43">
        <f>SUM(D112:D118)</f>
        <v>101365.48</v>
      </c>
      <c r="E111" s="43">
        <f>SUM(E112:E118)</f>
        <v>0</v>
      </c>
      <c r="F111" s="15">
        <f t="shared" si="1"/>
        <v>101365.48</v>
      </c>
    </row>
    <row r="112" spans="1:6" x14ac:dyDescent="0.3">
      <c r="A112" s="104" t="s">
        <v>141</v>
      </c>
      <c r="B112" s="82" t="s">
        <v>142</v>
      </c>
      <c r="C112" s="47"/>
      <c r="D112" s="13">
        <v>22944</v>
      </c>
      <c r="E112" s="13">
        <v>0</v>
      </c>
      <c r="F112" s="17">
        <f t="shared" si="1"/>
        <v>22944</v>
      </c>
    </row>
    <row r="113" spans="1:6" x14ac:dyDescent="0.3">
      <c r="A113" s="104" t="s">
        <v>158</v>
      </c>
      <c r="B113" s="82" t="s">
        <v>159</v>
      </c>
      <c r="C113" s="47"/>
      <c r="D113" s="13">
        <v>4000</v>
      </c>
      <c r="E113" s="13"/>
      <c r="F113" s="17">
        <f t="shared" si="1"/>
        <v>4000</v>
      </c>
    </row>
    <row r="114" spans="1:6" x14ac:dyDescent="0.3">
      <c r="A114" s="104" t="s">
        <v>143</v>
      </c>
      <c r="B114" s="82" t="s">
        <v>144</v>
      </c>
      <c r="C114" s="47"/>
      <c r="D114" s="13">
        <v>1500</v>
      </c>
      <c r="E114" s="13"/>
      <c r="F114" s="17">
        <f t="shared" si="1"/>
        <v>1500</v>
      </c>
    </row>
    <row r="115" spans="1:6" x14ac:dyDescent="0.3">
      <c r="A115" s="104" t="s">
        <v>145</v>
      </c>
      <c r="B115" s="82" t="s">
        <v>146</v>
      </c>
      <c r="C115" s="47"/>
      <c r="D115" s="13">
        <v>0</v>
      </c>
      <c r="E115" s="13"/>
      <c r="F115" s="17">
        <f t="shared" si="1"/>
        <v>0</v>
      </c>
    </row>
    <row r="116" spans="1:6" x14ac:dyDescent="0.3">
      <c r="A116" s="104" t="s">
        <v>147</v>
      </c>
      <c r="B116" s="82" t="s">
        <v>148</v>
      </c>
      <c r="C116" s="47"/>
      <c r="D116" s="13">
        <v>28675</v>
      </c>
      <c r="E116" s="13"/>
      <c r="F116" s="17">
        <f t="shared" si="1"/>
        <v>28675</v>
      </c>
    </row>
    <row r="117" spans="1:6" x14ac:dyDescent="0.3">
      <c r="A117" s="104" t="s">
        <v>149</v>
      </c>
      <c r="B117" s="84" t="s">
        <v>150</v>
      </c>
      <c r="C117" s="47"/>
      <c r="D117" s="13">
        <v>23789</v>
      </c>
      <c r="E117" s="13"/>
      <c r="F117" s="17">
        <f t="shared" si="1"/>
        <v>23789</v>
      </c>
    </row>
    <row r="118" spans="1:6" ht="16.2" thickBot="1" x14ac:dyDescent="0.35">
      <c r="A118" s="107" t="s">
        <v>151</v>
      </c>
      <c r="B118" s="85" t="s">
        <v>152</v>
      </c>
      <c r="C118" s="48"/>
      <c r="D118" s="11">
        <v>20457.48</v>
      </c>
      <c r="E118" s="11"/>
      <c r="F118" s="51">
        <f t="shared" si="1"/>
        <v>20457.48</v>
      </c>
    </row>
    <row r="119" spans="1:6" x14ac:dyDescent="0.3">
      <c r="A119" s="52"/>
      <c r="B119" s="53"/>
      <c r="F119" s="50"/>
    </row>
    <row r="120" spans="1:6" x14ac:dyDescent="0.3">
      <c r="A120" s="5"/>
      <c r="B120" s="54"/>
      <c r="F120" s="50"/>
    </row>
    <row r="121" spans="1:6" x14ac:dyDescent="0.3">
      <c r="F121" s="50"/>
    </row>
    <row r="122" spans="1:6" x14ac:dyDescent="0.3">
      <c r="A122" s="5"/>
    </row>
    <row r="130" spans="1:3" x14ac:dyDescent="0.3">
      <c r="C130" s="55"/>
    </row>
    <row r="131" spans="1:3" x14ac:dyDescent="0.3">
      <c r="C131" s="55"/>
    </row>
    <row r="132" spans="1:3" x14ac:dyDescent="0.3">
      <c r="C132" s="56"/>
    </row>
    <row r="133" spans="1:3" x14ac:dyDescent="0.3">
      <c r="C133" s="57"/>
    </row>
    <row r="134" spans="1:3" x14ac:dyDescent="0.3">
      <c r="A134" s="5"/>
      <c r="B134" s="5"/>
      <c r="C134" s="5"/>
    </row>
    <row r="135" spans="1:3" x14ac:dyDescent="0.3">
      <c r="A135" s="5"/>
      <c r="B135" s="5"/>
      <c r="C135" s="5"/>
    </row>
    <row r="136" spans="1:3" x14ac:dyDescent="0.3">
      <c r="A136" s="5"/>
      <c r="B136" s="5"/>
      <c r="C136" s="5"/>
    </row>
    <row r="137" spans="1:3" x14ac:dyDescent="0.3">
      <c r="A137" s="5"/>
      <c r="B137" s="5"/>
      <c r="C137" s="5"/>
    </row>
    <row r="138" spans="1:3" x14ac:dyDescent="0.3">
      <c r="A138" s="5"/>
      <c r="B138" s="5"/>
      <c r="C138" s="5"/>
    </row>
    <row r="139" spans="1:3" x14ac:dyDescent="0.3">
      <c r="A139" s="5"/>
      <c r="B139" s="5"/>
      <c r="C139" s="5"/>
    </row>
    <row r="140" spans="1:3" x14ac:dyDescent="0.3">
      <c r="A140" s="5"/>
      <c r="B140" s="5"/>
      <c r="C140" s="5"/>
    </row>
    <row r="141" spans="1:3" x14ac:dyDescent="0.3">
      <c r="A141" s="5"/>
      <c r="B141" s="5"/>
      <c r="C141" s="5"/>
    </row>
    <row r="142" spans="1:3" x14ac:dyDescent="0.3">
      <c r="A142" s="5"/>
      <c r="B142" s="5"/>
      <c r="C142" s="5"/>
    </row>
    <row r="143" spans="1:3" x14ac:dyDescent="0.3">
      <c r="A143" s="5"/>
      <c r="B143" s="5"/>
      <c r="C143" s="5"/>
    </row>
    <row r="144" spans="1:3" x14ac:dyDescent="0.3">
      <c r="A144" s="5"/>
      <c r="B144" s="5"/>
      <c r="C144" s="5"/>
    </row>
    <row r="145" spans="1:3" x14ac:dyDescent="0.3">
      <c r="A145" s="5"/>
      <c r="B145" s="5"/>
      <c r="C145" s="5"/>
    </row>
    <row r="146" spans="1:3" x14ac:dyDescent="0.3">
      <c r="A146" s="5"/>
      <c r="B146" s="5"/>
      <c r="C146" s="5"/>
    </row>
    <row r="147" spans="1:3" x14ac:dyDescent="0.3">
      <c r="A147" s="5"/>
      <c r="B147" s="5"/>
      <c r="C147" s="5"/>
    </row>
    <row r="148" spans="1:3" x14ac:dyDescent="0.3">
      <c r="A148" s="5"/>
      <c r="B148" s="5"/>
      <c r="C148" s="5"/>
    </row>
    <row r="149" spans="1:3" x14ac:dyDescent="0.3">
      <c r="A149" s="5"/>
      <c r="B149" s="5"/>
      <c r="C149" s="5"/>
    </row>
    <row r="150" spans="1:3" x14ac:dyDescent="0.3">
      <c r="A150" s="5"/>
      <c r="B150" s="5"/>
      <c r="C150" s="5"/>
    </row>
    <row r="151" spans="1:3" x14ac:dyDescent="0.3">
      <c r="A151" s="5"/>
      <c r="B151" s="5"/>
      <c r="C151" s="5"/>
    </row>
    <row r="152" spans="1:3" x14ac:dyDescent="0.3">
      <c r="A152" s="5"/>
      <c r="B152" s="5"/>
      <c r="C152" s="5"/>
    </row>
    <row r="153" spans="1:3" x14ac:dyDescent="0.3">
      <c r="A153" s="5"/>
      <c r="B153" s="5"/>
      <c r="C153" s="5"/>
    </row>
    <row r="154" spans="1:3" x14ac:dyDescent="0.3">
      <c r="A154" s="5"/>
      <c r="B154" s="5"/>
      <c r="C154" s="5"/>
    </row>
    <row r="155" spans="1:3" x14ac:dyDescent="0.3">
      <c r="A155" s="5"/>
      <c r="B155" s="5"/>
      <c r="C155" s="5"/>
    </row>
    <row r="156" spans="1:3" x14ac:dyDescent="0.3">
      <c r="A156" s="5"/>
      <c r="B156" s="5"/>
      <c r="C156" s="5"/>
    </row>
    <row r="157" spans="1:3" x14ac:dyDescent="0.3">
      <c r="A157" s="5"/>
      <c r="B157" s="5"/>
      <c r="C157" s="5"/>
    </row>
    <row r="158" spans="1:3" x14ac:dyDescent="0.3">
      <c r="A158" s="5"/>
      <c r="B158" s="5"/>
      <c r="C158" s="5"/>
    </row>
    <row r="159" spans="1:3" x14ac:dyDescent="0.3">
      <c r="A159" s="5"/>
      <c r="B159" s="5"/>
      <c r="C159" s="5"/>
    </row>
    <row r="160" spans="1:3" x14ac:dyDescent="0.3">
      <c r="A160" s="5"/>
      <c r="B160" s="5"/>
      <c r="C160" s="5"/>
    </row>
    <row r="161" spans="1:3" x14ac:dyDescent="0.3">
      <c r="A161" s="5"/>
      <c r="B161" s="5"/>
      <c r="C161" s="5"/>
    </row>
    <row r="162" spans="1:3" x14ac:dyDescent="0.3">
      <c r="A162" s="5"/>
      <c r="B162" s="5"/>
      <c r="C162" s="5"/>
    </row>
    <row r="163" spans="1:3" x14ac:dyDescent="0.3">
      <c r="A163" s="5"/>
      <c r="B163" s="5"/>
      <c r="C163" s="5"/>
    </row>
    <row r="164" spans="1:3" x14ac:dyDescent="0.3">
      <c r="A164" s="5"/>
      <c r="B164" s="5"/>
      <c r="C164" s="5"/>
    </row>
    <row r="165" spans="1:3" x14ac:dyDescent="0.3">
      <c r="A165" s="5"/>
      <c r="B165" s="5"/>
      <c r="C165" s="5"/>
    </row>
    <row r="166" spans="1:3" x14ac:dyDescent="0.3">
      <c r="A166" s="5"/>
      <c r="B166" s="5"/>
      <c r="C166" s="5"/>
    </row>
    <row r="167" spans="1:3" x14ac:dyDescent="0.3">
      <c r="A167" s="5"/>
      <c r="B167" s="5"/>
      <c r="C167" s="5"/>
    </row>
    <row r="168" spans="1:3" x14ac:dyDescent="0.3">
      <c r="A168" s="5"/>
      <c r="B168" s="5"/>
      <c r="C168" s="5"/>
    </row>
    <row r="169" spans="1:3" x14ac:dyDescent="0.3">
      <c r="A169" s="5"/>
      <c r="B169" s="5"/>
      <c r="C169" s="5"/>
    </row>
    <row r="170" spans="1:3" x14ac:dyDescent="0.3">
      <c r="A170" s="5"/>
      <c r="B170" s="5"/>
      <c r="C170" s="5"/>
    </row>
    <row r="171" spans="1:3" x14ac:dyDescent="0.3">
      <c r="A171" s="5"/>
      <c r="B171" s="5"/>
      <c r="C171" s="5"/>
    </row>
    <row r="172" spans="1:3" x14ac:dyDescent="0.3">
      <c r="A172" s="5"/>
      <c r="B172" s="5"/>
      <c r="C172" s="5"/>
    </row>
    <row r="173" spans="1:3" x14ac:dyDescent="0.3">
      <c r="A173" s="5"/>
      <c r="B173" s="5"/>
      <c r="C173" s="5"/>
    </row>
    <row r="174" spans="1:3" x14ac:dyDescent="0.3">
      <c r="A174" s="5"/>
      <c r="B174" s="5"/>
      <c r="C174" s="5"/>
    </row>
    <row r="175" spans="1:3" x14ac:dyDescent="0.3">
      <c r="A175" s="5"/>
      <c r="B175" s="5"/>
      <c r="C175" s="5"/>
    </row>
    <row r="176" spans="1:3" x14ac:dyDescent="0.3">
      <c r="A176" s="5"/>
      <c r="B176" s="5"/>
      <c r="C176" s="5"/>
    </row>
    <row r="177" spans="1:3" x14ac:dyDescent="0.3">
      <c r="A177" s="5"/>
      <c r="B177" s="5"/>
      <c r="C177" s="5"/>
    </row>
    <row r="178" spans="1:3" x14ac:dyDescent="0.3">
      <c r="A178" s="5"/>
      <c r="B178" s="5"/>
      <c r="C178" s="5"/>
    </row>
    <row r="179" spans="1:3" x14ac:dyDescent="0.3">
      <c r="A179" s="5"/>
      <c r="B179" s="5"/>
      <c r="C179" s="5"/>
    </row>
    <row r="180" spans="1:3" x14ac:dyDescent="0.3">
      <c r="A180" s="5"/>
      <c r="B180" s="5"/>
      <c r="C180" s="5"/>
    </row>
    <row r="181" spans="1:3" x14ac:dyDescent="0.3">
      <c r="A181" s="5"/>
      <c r="B181" s="5"/>
      <c r="C181" s="5"/>
    </row>
    <row r="182" spans="1:3" x14ac:dyDescent="0.3">
      <c r="A182" s="5"/>
      <c r="B182" s="5"/>
      <c r="C182" s="5"/>
    </row>
    <row r="183" spans="1:3" x14ac:dyDescent="0.3">
      <c r="A183" s="5"/>
      <c r="B183" s="5"/>
      <c r="C183" s="5"/>
    </row>
    <row r="184" spans="1:3" x14ac:dyDescent="0.3">
      <c r="A184" s="5"/>
      <c r="B184" s="5"/>
      <c r="C184" s="5"/>
    </row>
    <row r="185" spans="1:3" x14ac:dyDescent="0.3">
      <c r="A185" s="5"/>
      <c r="B185" s="5"/>
      <c r="C185" s="5"/>
    </row>
    <row r="186" spans="1:3" x14ac:dyDescent="0.3">
      <c r="A186" s="5"/>
      <c r="B186" s="5"/>
      <c r="C186" s="5"/>
    </row>
    <row r="187" spans="1:3" x14ac:dyDescent="0.3">
      <c r="A187" s="5"/>
      <c r="B187" s="5"/>
      <c r="C187" s="5"/>
    </row>
    <row r="188" spans="1:3" x14ac:dyDescent="0.3">
      <c r="A188" s="5"/>
      <c r="B188" s="5"/>
      <c r="C188" s="5"/>
    </row>
    <row r="189" spans="1:3" x14ac:dyDescent="0.3">
      <c r="A189" s="5"/>
      <c r="B189" s="5"/>
      <c r="C189" s="5"/>
    </row>
    <row r="190" spans="1:3" x14ac:dyDescent="0.3">
      <c r="A190" s="5"/>
      <c r="B190" s="5"/>
      <c r="C190" s="5"/>
    </row>
    <row r="191" spans="1:3" x14ac:dyDescent="0.3">
      <c r="A191" s="5"/>
      <c r="B191" s="5"/>
      <c r="C191" s="5"/>
    </row>
    <row r="192" spans="1:3" x14ac:dyDescent="0.3">
      <c r="A192" s="5"/>
      <c r="B192" s="5"/>
      <c r="C192" s="5"/>
    </row>
    <row r="193" spans="1:3" x14ac:dyDescent="0.3">
      <c r="A193" s="5"/>
      <c r="B193" s="5"/>
      <c r="C193" s="5"/>
    </row>
    <row r="194" spans="1:3" x14ac:dyDescent="0.3">
      <c r="A194" s="5"/>
      <c r="B194" s="5"/>
      <c r="C194" s="5"/>
    </row>
    <row r="195" spans="1:3" x14ac:dyDescent="0.3">
      <c r="A195" s="5"/>
      <c r="B195" s="5"/>
      <c r="C195" s="5"/>
    </row>
    <row r="196" spans="1:3" x14ac:dyDescent="0.3">
      <c r="A196" s="5"/>
      <c r="B196" s="5"/>
      <c r="C196" s="5"/>
    </row>
    <row r="197" spans="1:3" x14ac:dyDescent="0.3">
      <c r="A197" s="5"/>
      <c r="B197" s="5"/>
      <c r="C197" s="5"/>
    </row>
    <row r="198" spans="1:3" x14ac:dyDescent="0.3">
      <c r="A198" s="5"/>
      <c r="B198" s="5"/>
      <c r="C198" s="5"/>
    </row>
    <row r="199" spans="1:3" x14ac:dyDescent="0.3">
      <c r="A199" s="5"/>
      <c r="B199" s="5"/>
      <c r="C199" s="5"/>
    </row>
    <row r="200" spans="1:3" x14ac:dyDescent="0.3">
      <c r="A200" s="5"/>
      <c r="B200" s="5"/>
      <c r="C200" s="5"/>
    </row>
    <row r="201" spans="1:3" x14ac:dyDescent="0.3">
      <c r="A201" s="5"/>
      <c r="B201" s="5"/>
      <c r="C201" s="5"/>
    </row>
    <row r="202" spans="1:3" x14ac:dyDescent="0.3">
      <c r="A202" s="5"/>
      <c r="B202" s="5"/>
      <c r="C202" s="5"/>
    </row>
    <row r="203" spans="1:3" x14ac:dyDescent="0.3">
      <c r="A203" s="5"/>
      <c r="B203" s="5"/>
      <c r="C203" s="5"/>
    </row>
    <row r="204" spans="1:3" x14ac:dyDescent="0.3">
      <c r="A204" s="5"/>
      <c r="B204" s="5"/>
      <c r="C204" s="5"/>
    </row>
    <row r="205" spans="1:3" x14ac:dyDescent="0.3">
      <c r="A205" s="5"/>
      <c r="B205" s="5"/>
      <c r="C205" s="5"/>
    </row>
    <row r="206" spans="1:3" x14ac:dyDescent="0.3">
      <c r="A206" s="5"/>
      <c r="B206" s="5"/>
      <c r="C206" s="5"/>
    </row>
    <row r="207" spans="1:3" x14ac:dyDescent="0.3">
      <c r="A207" s="5"/>
      <c r="B207" s="5"/>
      <c r="C207" s="5"/>
    </row>
    <row r="208" spans="1:3" x14ac:dyDescent="0.3">
      <c r="A208" s="5"/>
      <c r="B208" s="5"/>
      <c r="C208" s="5"/>
    </row>
    <row r="209" spans="1:3" x14ac:dyDescent="0.3">
      <c r="A209" s="5"/>
      <c r="B209" s="5"/>
      <c r="C209" s="5"/>
    </row>
    <row r="210" spans="1:3" x14ac:dyDescent="0.3">
      <c r="A210" s="5"/>
      <c r="B210" s="5"/>
      <c r="C210" s="5"/>
    </row>
    <row r="211" spans="1:3" x14ac:dyDescent="0.3">
      <c r="A211" s="5"/>
      <c r="B211" s="5"/>
      <c r="C211" s="5"/>
    </row>
    <row r="212" spans="1:3" x14ac:dyDescent="0.3">
      <c r="A212" s="5"/>
      <c r="B212" s="5"/>
      <c r="C212" s="5"/>
    </row>
    <row r="213" spans="1:3" x14ac:dyDescent="0.3">
      <c r="A213" s="5"/>
      <c r="B213" s="5"/>
      <c r="C213" s="5"/>
    </row>
    <row r="214" spans="1:3" x14ac:dyDescent="0.3">
      <c r="A214" s="5"/>
      <c r="B214" s="5"/>
      <c r="C214" s="5"/>
    </row>
    <row r="215" spans="1:3" x14ac:dyDescent="0.3">
      <c r="A215" s="5"/>
      <c r="B215" s="5"/>
      <c r="C215" s="5"/>
    </row>
    <row r="216" spans="1:3" x14ac:dyDescent="0.3">
      <c r="A216" s="5"/>
      <c r="B216" s="5"/>
      <c r="C216" s="5"/>
    </row>
    <row r="217" spans="1:3" x14ac:dyDescent="0.3">
      <c r="A217" s="5"/>
      <c r="B217" s="5"/>
      <c r="C217" s="5"/>
    </row>
    <row r="218" spans="1:3" x14ac:dyDescent="0.3">
      <c r="A218" s="5"/>
      <c r="B218" s="5"/>
      <c r="C218" s="5"/>
    </row>
    <row r="219" spans="1:3" x14ac:dyDescent="0.3">
      <c r="A219" s="5"/>
      <c r="B219" s="5"/>
      <c r="C219" s="5"/>
    </row>
    <row r="220" spans="1:3" x14ac:dyDescent="0.3">
      <c r="A220" s="5"/>
      <c r="B220" s="5"/>
      <c r="C220" s="5"/>
    </row>
    <row r="221" spans="1:3" x14ac:dyDescent="0.3">
      <c r="A221" s="5"/>
      <c r="B221" s="5"/>
      <c r="C221" s="5"/>
    </row>
    <row r="222" spans="1:3" x14ac:dyDescent="0.3">
      <c r="A222" s="5"/>
      <c r="B222" s="5"/>
      <c r="C222" s="5"/>
    </row>
    <row r="223" spans="1:3" x14ac:dyDescent="0.3">
      <c r="A223" s="5"/>
      <c r="B223" s="5"/>
      <c r="C223" s="5"/>
    </row>
    <row r="224" spans="1:3" x14ac:dyDescent="0.3">
      <c r="A224" s="5"/>
      <c r="B224" s="5"/>
      <c r="C224" s="5"/>
    </row>
    <row r="225" spans="1:3" x14ac:dyDescent="0.3">
      <c r="A225" s="5"/>
      <c r="B225" s="5"/>
      <c r="C225" s="5"/>
    </row>
    <row r="226" spans="1:3" x14ac:dyDescent="0.3">
      <c r="A226" s="5"/>
      <c r="B226" s="5"/>
      <c r="C226" s="5"/>
    </row>
    <row r="227" spans="1:3" x14ac:dyDescent="0.3">
      <c r="A227" s="5"/>
      <c r="B227" s="5"/>
      <c r="C227" s="5"/>
    </row>
    <row r="228" spans="1:3" x14ac:dyDescent="0.3">
      <c r="A228" s="5"/>
      <c r="B228" s="5"/>
      <c r="C228" s="5"/>
    </row>
    <row r="229" spans="1:3" x14ac:dyDescent="0.3">
      <c r="A229" s="5"/>
      <c r="B229" s="5"/>
      <c r="C229" s="5"/>
    </row>
    <row r="230" spans="1:3" x14ac:dyDescent="0.3">
      <c r="A230" s="5"/>
      <c r="B230" s="5"/>
      <c r="C230" s="5"/>
    </row>
    <row r="231" spans="1:3" x14ac:dyDescent="0.3">
      <c r="A231" s="5"/>
      <c r="B231" s="5"/>
      <c r="C231" s="5"/>
    </row>
    <row r="232" spans="1:3" x14ac:dyDescent="0.3">
      <c r="A232" s="5"/>
      <c r="B232" s="5"/>
      <c r="C232" s="5"/>
    </row>
    <row r="233" spans="1:3" x14ac:dyDescent="0.3">
      <c r="A233" s="5"/>
      <c r="B233" s="5"/>
      <c r="C233" s="5"/>
    </row>
    <row r="234" spans="1:3" x14ac:dyDescent="0.3">
      <c r="A234" s="5"/>
      <c r="B234" s="5"/>
      <c r="C234" s="5"/>
    </row>
    <row r="235" spans="1:3" x14ac:dyDescent="0.3">
      <c r="A235" s="5"/>
      <c r="B235" s="5"/>
      <c r="C235" s="5"/>
    </row>
    <row r="236" spans="1:3" x14ac:dyDescent="0.3">
      <c r="A236" s="5"/>
      <c r="B236" s="5"/>
      <c r="C236" s="5"/>
    </row>
    <row r="237" spans="1:3" x14ac:dyDescent="0.3">
      <c r="A237" s="5"/>
      <c r="B237" s="5"/>
      <c r="C237" s="5"/>
    </row>
    <row r="238" spans="1:3" x14ac:dyDescent="0.3">
      <c r="A238" s="5"/>
      <c r="B238" s="5"/>
      <c r="C238" s="5"/>
    </row>
    <row r="239" spans="1:3" x14ac:dyDescent="0.3">
      <c r="A239" s="5"/>
      <c r="B239" s="5"/>
      <c r="C239" s="5"/>
    </row>
    <row r="240" spans="1:3" x14ac:dyDescent="0.3">
      <c r="A240" s="5"/>
      <c r="B240" s="5"/>
      <c r="C240" s="5"/>
    </row>
    <row r="241" spans="1:3" x14ac:dyDescent="0.3">
      <c r="A241" s="5"/>
      <c r="B241" s="5"/>
      <c r="C241" s="5"/>
    </row>
    <row r="242" spans="1:3" x14ac:dyDescent="0.3">
      <c r="A242" s="5"/>
      <c r="B242" s="5"/>
      <c r="C242" s="5"/>
    </row>
    <row r="243" spans="1:3" x14ac:dyDescent="0.3">
      <c r="A243" s="5"/>
      <c r="B243" s="5"/>
      <c r="C243" s="5"/>
    </row>
    <row r="244" spans="1:3" x14ac:dyDescent="0.3">
      <c r="A244" s="5"/>
      <c r="B244" s="5"/>
      <c r="C244" s="5"/>
    </row>
    <row r="245" spans="1:3" x14ac:dyDescent="0.3">
      <c r="A245" s="5"/>
      <c r="B245" s="5"/>
      <c r="C245" s="5"/>
    </row>
    <row r="246" spans="1:3" x14ac:dyDescent="0.3">
      <c r="A246" s="5"/>
      <c r="B246" s="5"/>
      <c r="C246" s="5"/>
    </row>
    <row r="247" spans="1:3" x14ac:dyDescent="0.3">
      <c r="A247" s="5"/>
      <c r="B247" s="5"/>
      <c r="C247" s="5"/>
    </row>
    <row r="248" spans="1:3" x14ac:dyDescent="0.3">
      <c r="A248" s="5"/>
      <c r="B248" s="5"/>
      <c r="C248" s="5"/>
    </row>
    <row r="249" spans="1:3" x14ac:dyDescent="0.3">
      <c r="A249" s="5"/>
      <c r="B249" s="5"/>
      <c r="C249" s="5"/>
    </row>
    <row r="250" spans="1:3" x14ac:dyDescent="0.3">
      <c r="A250" s="5"/>
      <c r="B250" s="5"/>
      <c r="C250" s="5"/>
    </row>
    <row r="251" spans="1:3" x14ac:dyDescent="0.3">
      <c r="A251" s="5"/>
      <c r="B251" s="5"/>
      <c r="C251" s="5"/>
    </row>
    <row r="252" spans="1:3" x14ac:dyDescent="0.3">
      <c r="A252" s="5"/>
      <c r="B252" s="5"/>
      <c r="C252" s="5"/>
    </row>
    <row r="253" spans="1:3" x14ac:dyDescent="0.3">
      <c r="A253" s="5"/>
      <c r="B253" s="5"/>
      <c r="C253" s="5"/>
    </row>
    <row r="254" spans="1:3" x14ac:dyDescent="0.3">
      <c r="A254" s="5"/>
      <c r="B254" s="5"/>
      <c r="C254" s="5"/>
    </row>
    <row r="255" spans="1:3" x14ac:dyDescent="0.3">
      <c r="A255" s="5"/>
      <c r="B255" s="5"/>
      <c r="C255" s="5"/>
    </row>
    <row r="256" spans="1:3" x14ac:dyDescent="0.3">
      <c r="A256" s="5"/>
      <c r="B256" s="5"/>
      <c r="C256" s="5"/>
    </row>
    <row r="257" spans="1:3" x14ac:dyDescent="0.3">
      <c r="A257" s="5"/>
      <c r="B257" s="5"/>
      <c r="C257" s="5"/>
    </row>
    <row r="258" spans="1:3" x14ac:dyDescent="0.3">
      <c r="A258" s="5"/>
      <c r="B258" s="5"/>
      <c r="C258" s="5"/>
    </row>
    <row r="259" spans="1:3" x14ac:dyDescent="0.3">
      <c r="A259" s="5"/>
      <c r="B259" s="5"/>
      <c r="C259" s="5"/>
    </row>
    <row r="260" spans="1:3" x14ac:dyDescent="0.3">
      <c r="A260" s="5"/>
      <c r="B260" s="5"/>
      <c r="C260" s="5"/>
    </row>
    <row r="261" spans="1:3" x14ac:dyDescent="0.3">
      <c r="A261" s="5"/>
      <c r="B261" s="5"/>
      <c r="C261" s="5"/>
    </row>
    <row r="262" spans="1:3" x14ac:dyDescent="0.3">
      <c r="A262" s="5"/>
      <c r="B262" s="5"/>
      <c r="C262" s="5"/>
    </row>
    <row r="263" spans="1:3" x14ac:dyDescent="0.3">
      <c r="A263" s="5"/>
      <c r="B263" s="5"/>
      <c r="C263" s="5"/>
    </row>
    <row r="264" spans="1:3" x14ac:dyDescent="0.3">
      <c r="A264" s="5"/>
      <c r="B264" s="5"/>
      <c r="C264" s="5"/>
    </row>
    <row r="265" spans="1:3" x14ac:dyDescent="0.3">
      <c r="A265" s="5"/>
      <c r="B265" s="5"/>
      <c r="C265" s="5"/>
    </row>
    <row r="266" spans="1:3" x14ac:dyDescent="0.3">
      <c r="A266" s="5"/>
      <c r="B266" s="5"/>
      <c r="C266" s="5"/>
    </row>
    <row r="267" spans="1:3" x14ac:dyDescent="0.3">
      <c r="A267" s="5"/>
      <c r="B267" s="5"/>
      <c r="C267" s="5"/>
    </row>
    <row r="268" spans="1:3" x14ac:dyDescent="0.3">
      <c r="A268" s="5"/>
      <c r="B268" s="5"/>
      <c r="C268" s="5"/>
    </row>
    <row r="269" spans="1:3" x14ac:dyDescent="0.3">
      <c r="A269" s="5"/>
      <c r="B269" s="5"/>
      <c r="C269" s="5"/>
    </row>
    <row r="270" spans="1:3" x14ac:dyDescent="0.3">
      <c r="A270" s="5"/>
      <c r="B270" s="5"/>
      <c r="C270" s="5"/>
    </row>
    <row r="271" spans="1:3" x14ac:dyDescent="0.3">
      <c r="A271" s="5"/>
      <c r="B271" s="5"/>
      <c r="C271" s="5"/>
    </row>
    <row r="272" spans="1:3" x14ac:dyDescent="0.3">
      <c r="A272" s="5"/>
      <c r="B272" s="5"/>
      <c r="C272" s="5"/>
    </row>
    <row r="273" spans="1:3" x14ac:dyDescent="0.3">
      <c r="A273" s="5"/>
      <c r="B273" s="5"/>
      <c r="C273" s="5"/>
    </row>
    <row r="274" spans="1:3" x14ac:dyDescent="0.3">
      <c r="A274" s="5"/>
      <c r="B274" s="5"/>
      <c r="C274" s="5"/>
    </row>
    <row r="275" spans="1:3" x14ac:dyDescent="0.3">
      <c r="A275" s="5"/>
      <c r="B275" s="5"/>
      <c r="C275" s="5"/>
    </row>
  </sheetData>
  <mergeCells count="1">
    <mergeCell ref="B54:C5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Maire Appo</dc:creator>
  <cp:lastModifiedBy>Signe Kiin</cp:lastModifiedBy>
  <cp:lastPrinted>2017-09-29T06:46:37Z</cp:lastPrinted>
  <dcterms:created xsi:type="dcterms:W3CDTF">2013-12-10T07:29:36Z</dcterms:created>
  <dcterms:modified xsi:type="dcterms:W3CDTF">2017-12-13T12:38:42Z</dcterms:modified>
</cp:coreProperties>
</file>