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1.a. eelarve koostamine/Eelarve II lugemine/"/>
    </mc:Choice>
  </mc:AlternateContent>
  <xr:revisionPtr revIDLastSave="67" documentId="8_{9B1041C3-3172-4FBB-B30C-BCD5138D4F24}" xr6:coauthVersionLast="46" xr6:coauthVersionMax="46" xr10:uidLastSave="{8301033A-66F9-429A-AA61-EB48F7AC1A44}"/>
  <bookViews>
    <workbookView xWindow="-110" yWindow="-110" windowWidth="25820" windowHeight="14020" tabRatio="599" xr2:uid="{00000000-000D-0000-FFFF-FFFF00000000}"/>
  </bookViews>
  <sheets>
    <sheet name="Lis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48" i="1" l="1"/>
  <c r="C20" i="1"/>
  <c r="C16" i="1" l="1"/>
  <c r="C92" i="1" l="1"/>
  <c r="C84" i="1"/>
  <c r="C72" i="1"/>
  <c r="C70" i="1"/>
  <c r="C65" i="1"/>
  <c r="C59" i="1"/>
  <c r="C51" i="1"/>
  <c r="C41" i="1"/>
  <c r="C35" i="1"/>
  <c r="C23" i="1"/>
  <c r="C12" i="1"/>
  <c r="C7" i="1"/>
  <c r="C40" i="1" l="1"/>
  <c r="C6" i="1"/>
  <c r="C19" i="1"/>
  <c r="C27" i="1" l="1"/>
  <c r="C34" i="1" s="1"/>
</calcChain>
</file>

<file path=xl/sharedStrings.xml><?xml version="1.0" encoding="utf-8"?>
<sst xmlns="http://schemas.openxmlformats.org/spreadsheetml/2006/main" count="186" uniqueCount="186">
  <si>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</si>
  <si>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</si>
  <si>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</si>
  <si>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</si>
  <si>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</si>
  <si>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</si>
  <si>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</si>
  <si>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</si>
  <si>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</si>
  <si>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</si>
  <si>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</si>
  <si>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</si>
  <si>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</si>
  <si>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</si>
  <si>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</si>
  <si>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</si>
  <si>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</si>
  <si>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</si>
  <si>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</si>
  <si>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</si>
  <si>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</si>
  <si>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</si>
  <si>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</si>
  <si>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</si>
  <si>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</si>
  <si>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</si>
  <si>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</si>
  <si>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</si>
  <si>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</si>
  <si>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</si>
  <si>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</si>
  <si>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</si>
  <si>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</si>
  <si>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</si>
  <si>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</si>
  <si>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</si>
  <si>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</si>
  <si>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</si>
  <si>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</si>
  <si>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</si>
  <si>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</si>
  <si>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</si>
  <si>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</si>
  <si>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</si>
  <si>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</si>
  <si>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</si>
  <si>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</si>
  <si>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</si>
  <si>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</si>
  <si>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</si>
  <si>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</si>
  <si>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</si>
  <si>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</si>
  <si>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</si>
  <si>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</si>
  <si>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</si>
  <si>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</si>
  <si>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</si>
  <si>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</si>
  <si>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</si>
  <si>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</si>
  <si>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</si>
  <si>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</si>
  <si>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</si>
  <si>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</si>
  <si>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</si>
  <si>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</si>
  <si>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</si>
  <si>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</si>
  <si>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</si>
  <si>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</si>
  <si>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</si>
  <si>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</si>
  <si>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</si>
  <si>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</si>
  <si>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</si>
  <si>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</si>
  <si>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</si>
  <si>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</si>
  <si>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</si>
  <si>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</si>
  <si>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</si>
  <si>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</si>
  <si>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</si>
  <si>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</si>
  <si>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</si>
  <si>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</si>
  <si>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</si>
  <si>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</si>
  <si>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</si>
  <si>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</si>
  <si>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</si>
  <si>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</si>
  <si>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</si>
  <si>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</si>
  <si>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</si>
  <si>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</si>
  <si>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</si>
  <si>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</si>
  <si>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</si>
  <si>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</si>
  <si>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</si>
  <si>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</si>
  <si>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</si>
  <si>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</si>
  <si>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</si>
  <si>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</si>
  <si>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</si>
  <si>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</si>
  <si>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</si>
  <si>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</si>
  <si>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</si>
  <si>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</si>
  <si>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</si>
  <si>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</si>
  <si>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</si>
  <si>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</si>
  <si>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</si>
  <si>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</si>
  <si>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</si>
  <si>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</si>
  <si>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</si>
  <si>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</si>
  <si>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</si>
  <si>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</si>
  <si>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</si>
  <si>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</si>
  <si>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</si>
  <si>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</si>
  <si>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</si>
  <si>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</si>
  <si>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</si>
  <si>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</si>
  <si>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</si>
  <si>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</si>
  <si>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</si>
  <si>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</si>
  <si>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</si>
  <si>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</si>
  <si>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</si>
  <si>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</si>
  <si>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</si>
  <si>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</si>
  <si>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</si>
  <si>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</si>
  <si>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</si>
  <si>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</si>
  <si>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</si>
  <si>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</si>
  <si>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</si>
  <si>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</si>
  <si>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</si>
  <si>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</si>
  <si>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</si>
  <si>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</si>
  <si>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</si>
  <si>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</si>
  <si>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</si>
  <si>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</si>
  <si>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</si>
  <si>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</si>
  <si>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</si>
  <si>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</si>
  <si>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</si>
  <si>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</si>
  <si>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</si>
  <si>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</si>
  <si>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</si>
  <si>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</si>
  <si>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</si>
  <si>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</si>
  <si>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</si>
  <si>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</si>
  <si>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</si>
  <si>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</si>
  <si>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</si>
  <si>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>Tervishoiukulud  kokku</t>
  </si>
  <si>
    <t>EELNÕU</t>
  </si>
  <si>
    <t>Lisa nr 1</t>
  </si>
  <si>
    <t>määrusele nr.</t>
  </si>
  <si>
    <t>FINANTSEERIMISTEGEVUS KOKKU</t>
  </si>
  <si>
    <t xml:space="preserve">LIKVIIDSETE VARADE MUUTUS </t>
  </si>
  <si>
    <t xml:space="preserve">NÕUETE JA KOHUSTUSTE SALDODE MUUTUS </t>
  </si>
  <si>
    <t>2021.a eelarve</t>
  </si>
  <si>
    <t xml:space="preserve">TÕRVA VALD   2021.a. eelarve </t>
  </si>
  <si>
    <t>Tõrva Vallavolikogu 16.02.2021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</si>
</sst>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15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Garamond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12" fillId="0" borderId="0"/>
  </cellStyleXfs>
  <cellXfs count="72">
    <xf numFmtId="0" fontId="0" fillId="0" borderId="0" xfId="0"/>
    <xf numFmtId="4" fontId="5" fillId="0" borderId="1" xfId="1" applyNumberFormat="1" applyFont="1" applyFill="1" applyBorder="1" applyAlignment="1" applyProtection="1"/>
    <xf numFmtId="4" fontId="2" fillId="0" borderId="1" xfId="1" applyNumberFormat="1" applyFont="1" applyFill="1" applyBorder="1" applyProtection="1">
      <protection locked="0"/>
    </xf>
    <xf numFmtId="4" fontId="1" fillId="0" borderId="2" xfId="1" applyNumberFormat="1" applyFont="1" applyFill="1" applyBorder="1" applyAlignment="1" applyProtection="1"/>
    <xf numFmtId="4" fontId="5" fillId="0" borderId="2" xfId="1" applyNumberFormat="1" applyFont="1" applyFill="1" applyBorder="1" applyAlignment="1" applyProtection="1"/>
    <xf numFmtId="0" fontId="11" fillId="0" borderId="0" xfId="0" applyFont="1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/>
    <xf numFmtId="0" fontId="0" fillId="0" borderId="0" xfId="0" applyBorder="1"/>
    <xf numFmtId="4" fontId="1" fillId="3" borderId="3" xfId="1" applyNumberFormat="1" applyFont="1" applyFill="1" applyBorder="1" applyAlignment="1" applyProtection="1"/>
    <xf numFmtId="4" fontId="5" fillId="3" borderId="1" xfId="2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0" fontId="11" fillId="0" borderId="0" xfId="0" applyFont="1" applyBorder="1"/>
    <xf numFmtId="0" fontId="11" fillId="0" borderId="0" xfId="0" applyFont="1" applyAlignment="1">
      <alignment horizontal="right"/>
    </xf>
    <xf numFmtId="0" fontId="13" fillId="0" borderId="0" xfId="0" applyFont="1"/>
    <xf numFmtId="49" fontId="7" fillId="0" borderId="0" xfId="0" applyNumberFormat="1" applyFont="1" applyFill="1" applyBorder="1" applyAlignment="1"/>
    <xf numFmtId="49" fontId="1" fillId="3" borderId="1" xfId="0" applyNumberFormat="1" applyFont="1" applyFill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5" fillId="3" borderId="3" xfId="2" applyNumberFormat="1" applyFont="1" applyFill="1" applyBorder="1"/>
    <xf numFmtId="4" fontId="5" fillId="3" borderId="9" xfId="2" applyNumberFormat="1" applyFont="1" applyFill="1" applyBorder="1" applyAlignment="1" applyProtection="1"/>
    <xf numFmtId="49" fontId="1" fillId="0" borderId="9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9" fontId="1" fillId="0" borderId="11" xfId="0" applyNumberFormat="1" applyFont="1" applyFill="1" applyBorder="1" applyAlignment="1">
      <alignment horizontal="left" wrapText="1"/>
    </xf>
    <xf numFmtId="4" fontId="1" fillId="0" borderId="3" xfId="1" applyNumberFormat="1" applyFont="1" applyFill="1" applyBorder="1" applyProtection="1">
      <protection locked="0"/>
    </xf>
    <xf numFmtId="49" fontId="1" fillId="0" borderId="2" xfId="0" applyNumberFormat="1" applyFont="1" applyFill="1" applyBorder="1" applyAlignment="1">
      <alignment horizontal="left" wrapText="1"/>
    </xf>
    <xf numFmtId="49" fontId="1" fillId="3" borderId="11" xfId="0" applyNumberFormat="1" applyFont="1" applyFill="1" applyBorder="1" applyAlignment="1">
      <alignment horizontal="left" wrapText="1"/>
    </xf>
    <xf numFmtId="49" fontId="1" fillId="4" borderId="11" xfId="0" applyNumberFormat="1" applyFont="1" applyFill="1" applyBorder="1" applyAlignment="1">
      <alignment horizontal="left" wrapText="1"/>
    </xf>
    <xf numFmtId="4" fontId="5" fillId="4" borderId="3" xfId="2" applyNumberFormat="1" applyFont="1" applyFill="1" applyBorder="1"/>
    <xf numFmtId="4" fontId="5" fillId="3" borderId="9" xfId="2" applyNumberFormat="1" applyFont="1" applyFill="1" applyBorder="1"/>
    <xf numFmtId="4" fontId="5" fillId="3" borderId="3" xfId="2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 applyAlignment="1" applyProtection="1"/>
    <xf numFmtId="49" fontId="2" fillId="0" borderId="7" xfId="0" applyNumberFormat="1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left" wrapText="1"/>
    </xf>
    <xf numFmtId="49" fontId="8" fillId="0" borderId="7" xfId="0" applyNumberFormat="1" applyFont="1" applyFill="1" applyBorder="1" applyAlignment="1">
      <alignment horizontal="left" wrapText="1"/>
    </xf>
    <xf numFmtId="49" fontId="1" fillId="3" borderId="12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left" wrapText="1"/>
    </xf>
    <xf numFmtId="49" fontId="1" fillId="3" borderId="8" xfId="0" applyNumberFormat="1" applyFont="1" applyFill="1" applyBorder="1" applyAlignment="1">
      <alignment horizontal="left" wrapText="1"/>
    </xf>
    <xf numFmtId="49" fontId="8" fillId="0" borderId="4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 wrapText="1"/>
    </xf>
    <xf numFmtId="49" fontId="1" fillId="4" borderId="8" xfId="0" applyNumberFormat="1" applyFont="1" applyFill="1" applyBorder="1" applyAlignment="1">
      <alignment horizontal="left" wrapText="1"/>
    </xf>
    <xf numFmtId="49" fontId="1" fillId="3" borderId="16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49" fontId="10" fillId="4" borderId="8" xfId="0" applyNumberFormat="1" applyFont="1" applyFill="1" applyBorder="1" applyAlignment="1">
      <alignment horizontal="left" wrapText="1"/>
    </xf>
    <xf numFmtId="49" fontId="14" fillId="3" borderId="8" xfId="0" applyNumberFormat="1" applyFont="1" applyFill="1" applyBorder="1" applyAlignment="1">
      <alignment horizontal="left"/>
    </xf>
    <xf numFmtId="49" fontId="14" fillId="3" borderId="17" xfId="0" applyNumberFormat="1" applyFont="1" applyFill="1" applyBorder="1" applyAlignment="1">
      <alignment horizontal="left" wrapText="1"/>
    </xf>
    <xf numFmtId="49" fontId="10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/>
    </xf>
    <xf numFmtId="4" fontId="1" fillId="3" borderId="9" xfId="1" applyNumberFormat="1" applyFont="1" applyFill="1" applyBorder="1" applyAlignment="1" applyProtection="1"/>
    <xf numFmtId="4" fontId="2" fillId="0" borderId="7" xfId="1" applyNumberFormat="1" applyFont="1" applyFill="1" applyBorder="1" applyProtection="1">
      <protection locked="0"/>
    </xf>
    <xf numFmtId="4" fontId="3" fillId="0" borderId="7" xfId="1" applyNumberFormat="1" applyFont="1" applyFill="1" applyBorder="1" applyAlignment="1" applyProtection="1"/>
    <xf numFmtId="4" fontId="3" fillId="0" borderId="7" xfId="1" applyNumberFormat="1" applyFont="1" applyFill="1" applyBorder="1" applyProtection="1">
      <protection locked="0"/>
    </xf>
    <xf numFmtId="4" fontId="3" fillId="0" borderId="7" xfId="2" applyNumberFormat="1" applyFont="1" applyFill="1" applyBorder="1" applyProtection="1">
      <protection locked="0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</cellXfs>
  <cellStyles count="4">
    <cellStyle name="Excel Built-in Normal" xfId="3" xr:uid="{00000000-0005-0000-0000-000000000000}"/>
    <cellStyle name="Normaallaad" xfId="0" builtinId="0"/>
    <cellStyle name="Normal 2" xfId="2" xr:uid="{00000000-0005-0000-0000-000002000000}"/>
    <cellStyle name="Normal_Sheet1 2" xfId="1" xr:uid="{00000000-0005-0000-0000-000003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="115" zoomScaleNormal="115" workbookViewId="0">
      <selection activeCell="C3" sqref="C3"/>
    </sheetView>
  </sheetViews>
  <sheetFormatPr defaultRowHeight="19.75" customHeight="1" x14ac:dyDescent="0.35"/>
  <cols>
    <col min="1" max="1" width="11.8984375" customWidth="1"/>
    <col min="2" max="2" width="51.8984375" customWidth="1"/>
    <col min="3" max="3" width="26.69921875" customWidth="1"/>
  </cols>
  <sheetData>
    <row r="1" spans="1:5" s="5" customFormat="1" ht="19.75" customHeight="1" x14ac:dyDescent="0.3">
      <c r="A1" s="5" t="s">
        <v>177</v>
      </c>
      <c r="C1" s="19" t="s">
        <v>178</v>
      </c>
    </row>
    <row r="2" spans="1:5" s="5" customFormat="1" ht="19.75" customHeight="1" x14ac:dyDescent="0.3">
      <c r="C2" s="20" t="s">
        <v>185</v>
      </c>
    </row>
    <row r="3" spans="1:5" s="5" customFormat="1" ht="19.75" customHeight="1" x14ac:dyDescent="0.3">
      <c r="A3" s="14"/>
      <c r="B3" s="7"/>
      <c r="C3" s="21" t="s">
        <v>179</v>
      </c>
      <c r="D3" s="18"/>
      <c r="E3" s="18"/>
    </row>
    <row r="4" spans="1:5" ht="19.75" customHeight="1" thickBot="1" x14ac:dyDescent="0.4">
      <c r="A4" s="14" t="s">
        <v>184</v>
      </c>
      <c r="B4" s="15"/>
      <c r="C4" s="12"/>
      <c r="D4" s="8"/>
      <c r="E4" s="8"/>
    </row>
    <row r="5" spans="1:5" ht="19.75" customHeight="1" thickBot="1" x14ac:dyDescent="0.4">
      <c r="A5" s="7"/>
      <c r="B5" s="16"/>
      <c r="C5" s="11" t="s">
        <v>183</v>
      </c>
      <c r="D5" s="8"/>
      <c r="E5" s="8"/>
    </row>
    <row r="6" spans="1:5" ht="19.75" customHeight="1" thickBot="1" x14ac:dyDescent="0.4">
      <c r="A6" s="22"/>
      <c r="B6" s="46" t="s">
        <v>0</v>
      </c>
      <c r="C6" s="65">
        <f>C7+C11+C12+C16</f>
        <v>8903545</v>
      </c>
      <c r="D6" s="8"/>
      <c r="E6" s="8"/>
    </row>
    <row r="7" spans="1:5" ht="19.75" customHeight="1" x14ac:dyDescent="0.35">
      <c r="A7" s="26" t="s">
        <v>1</v>
      </c>
      <c r="B7" s="47" t="s">
        <v>2</v>
      </c>
      <c r="C7" s="27">
        <f>SUM(C8:C10)</f>
        <v>4885250</v>
      </c>
    </row>
    <row r="8" spans="1:5" ht="19.75" customHeight="1" x14ac:dyDescent="0.35">
      <c r="A8" s="38" t="s">
        <v>3</v>
      </c>
      <c r="B8" s="48" t="s">
        <v>4</v>
      </c>
      <c r="C8" s="66">
        <v>4580000</v>
      </c>
    </row>
    <row r="9" spans="1:5" ht="19.75" customHeight="1" x14ac:dyDescent="0.35">
      <c r="A9" s="38" t="s">
        <v>5</v>
      </c>
      <c r="B9" s="48" t="s">
        <v>6</v>
      </c>
      <c r="C9" s="66">
        <v>305000</v>
      </c>
    </row>
    <row r="10" spans="1:5" ht="19.75" customHeight="1" x14ac:dyDescent="0.35">
      <c r="A10" s="38" t="s">
        <v>7</v>
      </c>
      <c r="B10" s="48" t="s">
        <v>8</v>
      </c>
      <c r="C10" s="66">
        <v>250</v>
      </c>
    </row>
    <row r="11" spans="1:5" ht="19.75" customHeight="1" thickBot="1" x14ac:dyDescent="0.4">
      <c r="A11" s="28" t="s">
        <v>9</v>
      </c>
      <c r="B11" s="13" t="s">
        <v>10</v>
      </c>
      <c r="C11" s="29">
        <v>391150</v>
      </c>
    </row>
    <row r="12" spans="1:5" ht="19.75" customHeight="1" x14ac:dyDescent="0.35">
      <c r="A12" s="39"/>
      <c r="B12" s="49" t="s">
        <v>11</v>
      </c>
      <c r="C12" s="27">
        <f t="shared" ref="C12" si="0">C13+C14+C15</f>
        <v>3610145</v>
      </c>
    </row>
    <row r="13" spans="1:5" ht="19.75" customHeight="1" x14ac:dyDescent="0.35">
      <c r="A13" s="38" t="s">
        <v>12</v>
      </c>
      <c r="B13" s="48" t="s">
        <v>13</v>
      </c>
      <c r="C13" s="66">
        <v>1092368</v>
      </c>
    </row>
    <row r="14" spans="1:5" ht="19.75" customHeight="1" x14ac:dyDescent="0.35">
      <c r="A14" s="38" t="s">
        <v>14</v>
      </c>
      <c r="B14" s="48" t="s">
        <v>15</v>
      </c>
      <c r="C14" s="66">
        <v>2340640</v>
      </c>
    </row>
    <row r="15" spans="1:5" ht="19.75" customHeight="1" x14ac:dyDescent="0.35">
      <c r="A15" s="38" t="s">
        <v>16</v>
      </c>
      <c r="B15" s="48" t="s">
        <v>17</v>
      </c>
      <c r="C15" s="66">
        <v>177137</v>
      </c>
    </row>
    <row r="16" spans="1:5" ht="19.75" customHeight="1" x14ac:dyDescent="0.35">
      <c r="A16" s="30"/>
      <c r="B16" s="6" t="s">
        <v>18</v>
      </c>
      <c r="C16" s="3">
        <f>SUM(C17:C18)</f>
        <v>17000</v>
      </c>
    </row>
    <row r="17" spans="1:3" ht="21.65" customHeight="1" x14ac:dyDescent="0.35">
      <c r="A17" s="40" t="s">
        <v>19</v>
      </c>
      <c r="B17" s="48" t="s">
        <v>20</v>
      </c>
      <c r="C17" s="66">
        <v>8000</v>
      </c>
    </row>
    <row r="18" spans="1:3" ht="22.75" customHeight="1" x14ac:dyDescent="0.35">
      <c r="A18" s="40" t="s">
        <v>21</v>
      </c>
      <c r="B18" s="48" t="s">
        <v>22</v>
      </c>
      <c r="C18" s="66">
        <v>9000</v>
      </c>
    </row>
    <row r="19" spans="1:3" ht="19.75" customHeight="1" thickBot="1" x14ac:dyDescent="0.4">
      <c r="A19" s="31"/>
      <c r="B19" s="50" t="s">
        <v>23</v>
      </c>
      <c r="C19" s="9">
        <f>C20+C23</f>
        <v>8680948.8399999999</v>
      </c>
    </row>
    <row r="20" spans="1:3" ht="19.75" customHeight="1" x14ac:dyDescent="0.35">
      <c r="A20" s="39"/>
      <c r="B20" s="49" t="s">
        <v>24</v>
      </c>
      <c r="C20" s="3">
        <f>C21+C22</f>
        <v>672926</v>
      </c>
    </row>
    <row r="21" spans="1:3" ht="19.75" customHeight="1" x14ac:dyDescent="0.35">
      <c r="A21" s="38" t="s">
        <v>25</v>
      </c>
      <c r="B21" s="51" t="s">
        <v>26</v>
      </c>
      <c r="C21" s="66">
        <v>333438</v>
      </c>
    </row>
    <row r="22" spans="1:3" ht="19.75" customHeight="1" x14ac:dyDescent="0.35">
      <c r="A22" s="38" t="s">
        <v>175</v>
      </c>
      <c r="B22" s="52" t="s">
        <v>27</v>
      </c>
      <c r="C22" s="67">
        <v>339488</v>
      </c>
    </row>
    <row r="23" spans="1:3" ht="19.75" customHeight="1" x14ac:dyDescent="0.35">
      <c r="A23" s="30"/>
      <c r="B23" s="6" t="s">
        <v>28</v>
      </c>
      <c r="C23" s="4">
        <f>C24+C25+C26</f>
        <v>8008022.8399999999</v>
      </c>
    </row>
    <row r="24" spans="1:3" ht="19.75" customHeight="1" x14ac:dyDescent="0.35">
      <c r="A24" s="38" t="s">
        <v>29</v>
      </c>
      <c r="B24" s="48" t="s">
        <v>30</v>
      </c>
      <c r="C24" s="66">
        <v>4960136.84</v>
      </c>
    </row>
    <row r="25" spans="1:3" ht="19.75" customHeight="1" x14ac:dyDescent="0.35">
      <c r="A25" s="38" t="s">
        <v>31</v>
      </c>
      <c r="B25" s="48" t="s">
        <v>32</v>
      </c>
      <c r="C25" s="66">
        <v>3007711</v>
      </c>
    </row>
    <row r="26" spans="1:3" ht="19.75" customHeight="1" x14ac:dyDescent="0.35">
      <c r="A26" s="38" t="s">
        <v>33</v>
      </c>
      <c r="B26" s="48" t="s">
        <v>34</v>
      </c>
      <c r="C26" s="66">
        <v>40175</v>
      </c>
    </row>
    <row r="27" spans="1:3" ht="19.75" customHeight="1" thickBot="1" x14ac:dyDescent="0.4">
      <c r="A27" s="32"/>
      <c r="B27" s="53" t="s">
        <v>35</v>
      </c>
      <c r="C27" s="33">
        <f>C6-C19</f>
        <v>222596.16000000015</v>
      </c>
    </row>
    <row r="28" spans="1:3" ht="19.75" customHeight="1" x14ac:dyDescent="0.35">
      <c r="A28" s="41"/>
      <c r="B28" s="54" t="s">
        <v>36</v>
      </c>
      <c r="C28" s="34">
        <f>C29-C30+C31-C32-C33</f>
        <v>-3361000</v>
      </c>
    </row>
    <row r="29" spans="1:3" ht="19.75" customHeight="1" x14ac:dyDescent="0.35">
      <c r="A29" s="38" t="s">
        <v>37</v>
      </c>
      <c r="B29" s="48" t="s">
        <v>38</v>
      </c>
      <c r="C29" s="66">
        <v>50000</v>
      </c>
    </row>
    <row r="30" spans="1:3" ht="19.75" customHeight="1" x14ac:dyDescent="0.35">
      <c r="A30" s="38" t="s">
        <v>39</v>
      </c>
      <c r="B30" s="48" t="s">
        <v>40</v>
      </c>
      <c r="C30" s="66">
        <v>2962000</v>
      </c>
    </row>
    <row r="31" spans="1:3" ht="19.75" customHeight="1" x14ac:dyDescent="0.35">
      <c r="A31" s="38" t="s">
        <v>41</v>
      </c>
      <c r="B31" s="55" t="s">
        <v>42</v>
      </c>
      <c r="C31" s="66">
        <v>1250000</v>
      </c>
    </row>
    <row r="32" spans="1:3" ht="19.75" customHeight="1" x14ac:dyDescent="0.35">
      <c r="A32" s="38" t="s">
        <v>43</v>
      </c>
      <c r="B32" s="48" t="s">
        <v>44</v>
      </c>
      <c r="C32" s="66">
        <v>1650000</v>
      </c>
    </row>
    <row r="33" spans="1:3" ht="19.75" customHeight="1" x14ac:dyDescent="0.35">
      <c r="A33" s="38" t="s">
        <v>45</v>
      </c>
      <c r="B33" s="48" t="s">
        <v>46</v>
      </c>
      <c r="C33" s="68">
        <v>49000</v>
      </c>
    </row>
    <row r="34" spans="1:3" ht="19.75" customHeight="1" thickBot="1" x14ac:dyDescent="0.4">
      <c r="A34" s="32"/>
      <c r="B34" s="56" t="s">
        <v>47</v>
      </c>
      <c r="C34" s="33">
        <f>C27+C28</f>
        <v>-3138403.84</v>
      </c>
    </row>
    <row r="35" spans="1:3" ht="19.75" customHeight="1" x14ac:dyDescent="0.35">
      <c r="A35" s="41"/>
      <c r="B35" s="54" t="s">
        <v>180</v>
      </c>
      <c r="C35" s="34">
        <f>C36+C37</f>
        <v>2870000</v>
      </c>
    </row>
    <row r="36" spans="1:3" ht="19.75" customHeight="1" x14ac:dyDescent="0.35">
      <c r="A36" s="38" t="s">
        <v>48</v>
      </c>
      <c r="B36" s="48" t="s">
        <v>49</v>
      </c>
      <c r="C36" s="69">
        <v>3180000</v>
      </c>
    </row>
    <row r="37" spans="1:3" ht="19.75" customHeight="1" x14ac:dyDescent="0.35">
      <c r="A37" s="38" t="s">
        <v>50</v>
      </c>
      <c r="B37" s="48" t="s">
        <v>51</v>
      </c>
      <c r="C37" s="66">
        <v>-310000</v>
      </c>
    </row>
    <row r="38" spans="1:3" ht="19.75" customHeight="1" thickBot="1" x14ac:dyDescent="0.4">
      <c r="A38" s="31" t="s">
        <v>52</v>
      </c>
      <c r="B38" s="57" t="s">
        <v>181</v>
      </c>
      <c r="C38" s="35">
        <v>-772000</v>
      </c>
    </row>
    <row r="39" spans="1:3" ht="27.65" customHeight="1" thickBot="1" x14ac:dyDescent="0.4">
      <c r="A39" s="23"/>
      <c r="B39" s="58" t="s">
        <v>182</v>
      </c>
      <c r="C39" s="24">
        <v>-503596.16</v>
      </c>
    </row>
    <row r="40" spans="1:3" ht="33" customHeight="1" thickBot="1" x14ac:dyDescent="0.4">
      <c r="A40" s="17"/>
      <c r="B40" s="59" t="s">
        <v>53</v>
      </c>
      <c r="C40" s="1">
        <f>C41+C48+C51+C59+C65+C70+C72+C84+C92</f>
        <v>13341948.84</v>
      </c>
    </row>
    <row r="41" spans="1:3" ht="19.75" customHeight="1" thickBot="1" x14ac:dyDescent="0.4">
      <c r="A41" s="41" t="s">
        <v>54</v>
      </c>
      <c r="B41" s="54" t="s">
        <v>55</v>
      </c>
      <c r="C41" s="25">
        <f>SUM(C42:C47)</f>
        <v>1033551</v>
      </c>
    </row>
    <row r="42" spans="1:3" ht="19.75" customHeight="1" x14ac:dyDescent="0.35">
      <c r="A42" s="42" t="s">
        <v>56</v>
      </c>
      <c r="B42" s="60" t="s">
        <v>57</v>
      </c>
      <c r="C42" s="70">
        <v>73101</v>
      </c>
    </row>
    <row r="43" spans="1:3" ht="19.75" customHeight="1" x14ac:dyDescent="0.35">
      <c r="A43" s="38" t="s">
        <v>58</v>
      </c>
      <c r="B43" s="48" t="s">
        <v>59</v>
      </c>
      <c r="C43" s="66">
        <v>673080</v>
      </c>
    </row>
    <row r="44" spans="1:3" ht="19.75" customHeight="1" x14ac:dyDescent="0.35">
      <c r="A44" s="38" t="s">
        <v>60</v>
      </c>
      <c r="B44" s="48" t="s">
        <v>61</v>
      </c>
      <c r="C44" s="66">
        <v>40000</v>
      </c>
    </row>
    <row r="45" spans="1:3" ht="19.75" customHeight="1" x14ac:dyDescent="0.35">
      <c r="A45" s="38" t="s">
        <v>62</v>
      </c>
      <c r="B45" s="48" t="s">
        <v>63</v>
      </c>
      <c r="C45" s="66">
        <v>162050</v>
      </c>
    </row>
    <row r="46" spans="1:3" ht="19.75" customHeight="1" x14ac:dyDescent="0.35">
      <c r="A46" s="38" t="s">
        <v>64</v>
      </c>
      <c r="B46" s="48" t="s">
        <v>65</v>
      </c>
      <c r="C46" s="66">
        <v>49000</v>
      </c>
    </row>
    <row r="47" spans="1:3" ht="19.75" customHeight="1" thickBot="1" x14ac:dyDescent="0.4">
      <c r="A47" s="43"/>
      <c r="B47" s="61" t="s">
        <v>66</v>
      </c>
      <c r="C47" s="71">
        <v>36320</v>
      </c>
    </row>
    <row r="48" spans="1:3" ht="19.75" customHeight="1" thickBot="1" x14ac:dyDescent="0.4">
      <c r="A48" s="36" t="s">
        <v>67</v>
      </c>
      <c r="B48" s="62" t="s">
        <v>68</v>
      </c>
      <c r="C48" s="37">
        <f>SUM(C49:C50)</f>
        <v>25280</v>
      </c>
    </row>
    <row r="49" spans="1:3" ht="19.75" customHeight="1" x14ac:dyDescent="0.35">
      <c r="A49" s="42" t="s">
        <v>69</v>
      </c>
      <c r="B49" s="60" t="s">
        <v>70</v>
      </c>
      <c r="C49" s="70">
        <v>2280</v>
      </c>
    </row>
    <row r="50" spans="1:3" ht="19.75" customHeight="1" thickBot="1" x14ac:dyDescent="0.4">
      <c r="A50" s="43" t="s">
        <v>71</v>
      </c>
      <c r="B50" s="61" t="s">
        <v>72</v>
      </c>
      <c r="C50" s="71">
        <v>23000</v>
      </c>
    </row>
    <row r="51" spans="1:3" ht="19.75" customHeight="1" thickBot="1" x14ac:dyDescent="0.4">
      <c r="A51" s="36" t="s">
        <v>73</v>
      </c>
      <c r="B51" s="62" t="s">
        <v>74</v>
      </c>
      <c r="C51" s="37">
        <f>SUM(C52:C58)</f>
        <v>2768835</v>
      </c>
    </row>
    <row r="52" spans="1:3" ht="19.75" customHeight="1" x14ac:dyDescent="0.35">
      <c r="A52" s="42" t="s">
        <v>75</v>
      </c>
      <c r="B52" s="60" t="s">
        <v>76</v>
      </c>
      <c r="C52" s="70">
        <v>12000</v>
      </c>
    </row>
    <row r="53" spans="1:3" ht="19.75" customHeight="1" x14ac:dyDescent="0.35">
      <c r="A53" s="38" t="s">
        <v>77</v>
      </c>
      <c r="B53" s="48" t="s">
        <v>78</v>
      </c>
      <c r="C53" s="66">
        <v>28530</v>
      </c>
    </row>
    <row r="54" spans="1:3" ht="19.75" customHeight="1" x14ac:dyDescent="0.35">
      <c r="A54" s="38" t="s">
        <v>79</v>
      </c>
      <c r="B54" s="48" t="s">
        <v>80</v>
      </c>
      <c r="C54" s="66">
        <v>530000</v>
      </c>
    </row>
    <row r="55" spans="1:3" ht="19.75" customHeight="1" x14ac:dyDescent="0.35">
      <c r="A55" s="38" t="s">
        <v>81</v>
      </c>
      <c r="B55" s="48" t="s">
        <v>82</v>
      </c>
      <c r="C55" s="66">
        <v>52365</v>
      </c>
    </row>
    <row r="56" spans="1:3" ht="19.75" customHeight="1" x14ac:dyDescent="0.35">
      <c r="A56" s="38" t="s">
        <v>83</v>
      </c>
      <c r="B56" s="48" t="s">
        <v>84</v>
      </c>
      <c r="C56" s="66">
        <v>4580</v>
      </c>
    </row>
    <row r="57" spans="1:3" ht="19.75" customHeight="1" x14ac:dyDescent="0.35">
      <c r="A57" s="38" t="s">
        <v>85</v>
      </c>
      <c r="B57" s="48" t="s">
        <v>86</v>
      </c>
      <c r="C57" s="66">
        <v>1994000</v>
      </c>
    </row>
    <row r="58" spans="1:3" ht="19.75" customHeight="1" thickBot="1" x14ac:dyDescent="0.4">
      <c r="A58" s="43" t="s">
        <v>87</v>
      </c>
      <c r="B58" s="61" t="s">
        <v>88</v>
      </c>
      <c r="C58" s="71">
        <v>147360</v>
      </c>
    </row>
    <row r="59" spans="1:3" ht="19.75" customHeight="1" thickBot="1" x14ac:dyDescent="0.4">
      <c r="A59" s="22" t="s">
        <v>89</v>
      </c>
      <c r="B59" s="46" t="s">
        <v>90</v>
      </c>
      <c r="C59" s="10">
        <f>SUM(C60:C64)</f>
        <v>536639</v>
      </c>
    </row>
    <row r="60" spans="1:3" ht="19.75" customHeight="1" x14ac:dyDescent="0.35">
      <c r="A60" s="42" t="s">
        <v>91</v>
      </c>
      <c r="B60" s="60" t="s">
        <v>92</v>
      </c>
      <c r="C60" s="70">
        <v>87885</v>
      </c>
    </row>
    <row r="61" spans="1:3" ht="19.75" customHeight="1" x14ac:dyDescent="0.35">
      <c r="A61" s="38" t="s">
        <v>93</v>
      </c>
      <c r="B61" s="48" t="s">
        <v>94</v>
      </c>
      <c r="C61" s="66">
        <v>108000</v>
      </c>
    </row>
    <row r="62" spans="1:3" ht="19.75" customHeight="1" x14ac:dyDescent="0.35">
      <c r="A62" s="38" t="s">
        <v>95</v>
      </c>
      <c r="B62" s="48" t="s">
        <v>96</v>
      </c>
      <c r="C62" s="66">
        <v>40700</v>
      </c>
    </row>
    <row r="63" spans="1:3" ht="19.75" customHeight="1" x14ac:dyDescent="0.35">
      <c r="A63" s="38" t="s">
        <v>97</v>
      </c>
      <c r="B63" s="48" t="s">
        <v>98</v>
      </c>
      <c r="C63" s="66">
        <v>20000</v>
      </c>
    </row>
    <row r="64" spans="1:3" ht="19.75" customHeight="1" thickBot="1" x14ac:dyDescent="0.4">
      <c r="A64" s="43" t="s">
        <v>99</v>
      </c>
      <c r="B64" s="61" t="s">
        <v>100</v>
      </c>
      <c r="C64" s="71">
        <v>280054</v>
      </c>
    </row>
    <row r="65" spans="1:3" ht="19.75" customHeight="1" thickBot="1" x14ac:dyDescent="0.4">
      <c r="A65" s="36" t="s">
        <v>101</v>
      </c>
      <c r="B65" s="62" t="s">
        <v>102</v>
      </c>
      <c r="C65" s="37">
        <f>SUM(C66:C69)</f>
        <v>1052327</v>
      </c>
    </row>
    <row r="66" spans="1:3" ht="19.75" customHeight="1" x14ac:dyDescent="0.35">
      <c r="A66" s="42" t="s">
        <v>103</v>
      </c>
      <c r="B66" s="60" t="s">
        <v>104</v>
      </c>
      <c r="C66" s="70">
        <v>46900</v>
      </c>
    </row>
    <row r="67" spans="1:3" ht="19.75" customHeight="1" x14ac:dyDescent="0.35">
      <c r="A67" s="38" t="s">
        <v>105</v>
      </c>
      <c r="B67" s="48" t="s">
        <v>106</v>
      </c>
      <c r="C67" s="66">
        <v>30000</v>
      </c>
    </row>
    <row r="68" spans="1:3" ht="19.75" customHeight="1" x14ac:dyDescent="0.35">
      <c r="A68" s="38" t="s">
        <v>107</v>
      </c>
      <c r="B68" s="48" t="s">
        <v>108</v>
      </c>
      <c r="C68" s="66">
        <v>892000</v>
      </c>
    </row>
    <row r="69" spans="1:3" ht="19.75" customHeight="1" thickBot="1" x14ac:dyDescent="0.4">
      <c r="A69" s="43" t="s">
        <v>109</v>
      </c>
      <c r="B69" s="61" t="s">
        <v>110</v>
      </c>
      <c r="C69" s="71">
        <v>83427</v>
      </c>
    </row>
    <row r="70" spans="1:3" ht="19.75" customHeight="1" thickBot="1" x14ac:dyDescent="0.4">
      <c r="A70" s="22" t="s">
        <v>111</v>
      </c>
      <c r="B70" s="46" t="s">
        <v>112</v>
      </c>
      <c r="C70" s="10">
        <f>SUM(C71:C71)</f>
        <v>12358</v>
      </c>
    </row>
    <row r="71" spans="1:3" ht="19.75" customHeight="1" thickBot="1" x14ac:dyDescent="0.4">
      <c r="A71" s="44"/>
      <c r="B71" s="63" t="s">
        <v>176</v>
      </c>
      <c r="C71" s="2">
        <v>12358</v>
      </c>
    </row>
    <row r="72" spans="1:3" ht="19.75" customHeight="1" thickBot="1" x14ac:dyDescent="0.4">
      <c r="A72" s="22" t="s">
        <v>113</v>
      </c>
      <c r="B72" s="46" t="s">
        <v>114</v>
      </c>
      <c r="C72" s="10">
        <f>SUM(C73:C83)</f>
        <v>1142969.3999999999</v>
      </c>
    </row>
    <row r="73" spans="1:3" ht="19.75" customHeight="1" x14ac:dyDescent="0.35">
      <c r="A73" s="42" t="s">
        <v>115</v>
      </c>
      <c r="B73" s="64" t="s">
        <v>116</v>
      </c>
      <c r="C73" s="70">
        <v>247666</v>
      </c>
    </row>
    <row r="74" spans="1:3" ht="19.75" customHeight="1" x14ac:dyDescent="0.35">
      <c r="A74" s="38" t="s">
        <v>117</v>
      </c>
      <c r="B74" s="48" t="s">
        <v>118</v>
      </c>
      <c r="C74" s="66">
        <v>6400</v>
      </c>
    </row>
    <row r="75" spans="1:3" ht="19.75" customHeight="1" x14ac:dyDescent="0.35">
      <c r="A75" s="38" t="s">
        <v>119</v>
      </c>
      <c r="B75" s="48" t="s">
        <v>120</v>
      </c>
      <c r="C75" s="66">
        <v>181877</v>
      </c>
    </row>
    <row r="76" spans="1:3" ht="19.75" customHeight="1" x14ac:dyDescent="0.35">
      <c r="A76" s="38" t="s">
        <v>121</v>
      </c>
      <c r="B76" s="48" t="s">
        <v>122</v>
      </c>
      <c r="C76" s="66">
        <v>34000</v>
      </c>
    </row>
    <row r="77" spans="1:3" ht="19.75" customHeight="1" x14ac:dyDescent="0.35">
      <c r="A77" s="38" t="s">
        <v>123</v>
      </c>
      <c r="B77" s="48" t="s">
        <v>124</v>
      </c>
      <c r="C77" s="66">
        <v>171871.4</v>
      </c>
    </row>
    <row r="78" spans="1:3" ht="19.75" customHeight="1" x14ac:dyDescent="0.35">
      <c r="A78" s="38" t="s">
        <v>125</v>
      </c>
      <c r="B78" s="48" t="s">
        <v>126</v>
      </c>
      <c r="C78" s="66">
        <v>328053</v>
      </c>
    </row>
    <row r="79" spans="1:3" ht="19.75" customHeight="1" x14ac:dyDescent="0.35">
      <c r="A79" s="38" t="s">
        <v>127</v>
      </c>
      <c r="B79" s="48" t="s">
        <v>128</v>
      </c>
      <c r="C79" s="66">
        <v>26567</v>
      </c>
    </row>
    <row r="80" spans="1:3" ht="19.75" customHeight="1" x14ac:dyDescent="0.35">
      <c r="A80" s="38" t="s">
        <v>129</v>
      </c>
      <c r="B80" s="48" t="s">
        <v>130</v>
      </c>
      <c r="C80" s="66">
        <v>17200</v>
      </c>
    </row>
    <row r="81" spans="1:3" ht="19.75" customHeight="1" x14ac:dyDescent="0.35">
      <c r="A81" s="38" t="s">
        <v>131</v>
      </c>
      <c r="B81" s="48" t="s">
        <v>132</v>
      </c>
      <c r="C81" s="66">
        <v>28000</v>
      </c>
    </row>
    <row r="82" spans="1:3" ht="19.75" customHeight="1" x14ac:dyDescent="0.35">
      <c r="A82" s="38" t="s">
        <v>133</v>
      </c>
      <c r="B82" s="48" t="s">
        <v>134</v>
      </c>
      <c r="C82" s="66">
        <v>34620</v>
      </c>
    </row>
    <row r="83" spans="1:3" ht="19.75" customHeight="1" thickBot="1" x14ac:dyDescent="0.4">
      <c r="A83" s="43" t="s">
        <v>135</v>
      </c>
      <c r="B83" s="61" t="s">
        <v>136</v>
      </c>
      <c r="C83" s="71">
        <v>66715</v>
      </c>
    </row>
    <row r="84" spans="1:3" ht="19.75" customHeight="1" thickBot="1" x14ac:dyDescent="0.4">
      <c r="A84" s="22" t="s">
        <v>137</v>
      </c>
      <c r="B84" s="46" t="s">
        <v>138</v>
      </c>
      <c r="C84" s="10">
        <f>SUM(C85:C91)</f>
        <v>5728614.4399999995</v>
      </c>
    </row>
    <row r="85" spans="1:3" ht="19.75" customHeight="1" x14ac:dyDescent="0.35">
      <c r="A85" s="42" t="s">
        <v>139</v>
      </c>
      <c r="B85" s="60" t="s">
        <v>140</v>
      </c>
      <c r="C85" s="70">
        <v>1334349.94</v>
      </c>
    </row>
    <row r="86" spans="1:3" ht="19.75" customHeight="1" x14ac:dyDescent="0.35">
      <c r="A86" s="45" t="s">
        <v>141</v>
      </c>
      <c r="B86" s="48" t="s">
        <v>142</v>
      </c>
      <c r="C86" s="66">
        <v>3740005.39</v>
      </c>
    </row>
    <row r="87" spans="1:3" ht="19.75" customHeight="1" x14ac:dyDescent="0.35">
      <c r="A87" s="38" t="s">
        <v>143</v>
      </c>
      <c r="B87" s="48" t="s">
        <v>144</v>
      </c>
      <c r="C87" s="66">
        <v>431064.97</v>
      </c>
    </row>
    <row r="88" spans="1:3" ht="19.75" customHeight="1" x14ac:dyDescent="0.35">
      <c r="A88" s="38" t="s">
        <v>145</v>
      </c>
      <c r="B88" s="48" t="s">
        <v>146</v>
      </c>
      <c r="C88" s="66">
        <v>2000</v>
      </c>
    </row>
    <row r="89" spans="1:3" ht="19.75" customHeight="1" x14ac:dyDescent="0.35">
      <c r="A89" s="38" t="s">
        <v>147</v>
      </c>
      <c r="B89" s="48" t="s">
        <v>148</v>
      </c>
      <c r="C89" s="66">
        <v>183092.8</v>
      </c>
    </row>
    <row r="90" spans="1:3" ht="19.75" customHeight="1" x14ac:dyDescent="0.35">
      <c r="A90" s="38" t="s">
        <v>149</v>
      </c>
      <c r="B90" s="48" t="s">
        <v>150</v>
      </c>
      <c r="C90" s="66">
        <v>35301.339999999997</v>
      </c>
    </row>
    <row r="91" spans="1:3" ht="19.75" customHeight="1" thickBot="1" x14ac:dyDescent="0.4">
      <c r="A91" s="43" t="s">
        <v>151</v>
      </c>
      <c r="B91" s="61" t="s">
        <v>152</v>
      </c>
      <c r="C91" s="71">
        <v>2800</v>
      </c>
    </row>
    <row r="92" spans="1:3" ht="19.75" customHeight="1" thickBot="1" x14ac:dyDescent="0.4">
      <c r="A92" s="22" t="s">
        <v>153</v>
      </c>
      <c r="B92" s="46" t="s">
        <v>154</v>
      </c>
      <c r="C92" s="10">
        <f>SUM(C93:C102)</f>
        <v>1041375</v>
      </c>
    </row>
    <row r="93" spans="1:3" ht="19.75" customHeight="1" x14ac:dyDescent="0.35">
      <c r="A93" s="42" t="s">
        <v>155</v>
      </c>
      <c r="B93" s="60" t="s">
        <v>156</v>
      </c>
      <c r="C93" s="70">
        <v>6250</v>
      </c>
    </row>
    <row r="94" spans="1:3" ht="19.75" customHeight="1" x14ac:dyDescent="0.35">
      <c r="A94" s="38" t="s">
        <v>157</v>
      </c>
      <c r="B94" s="48" t="s">
        <v>158</v>
      </c>
      <c r="C94" s="66">
        <v>111755</v>
      </c>
    </row>
    <row r="95" spans="1:3" ht="19.75" customHeight="1" x14ac:dyDescent="0.35">
      <c r="A95" s="38" t="s">
        <v>159</v>
      </c>
      <c r="B95" s="48" t="s">
        <v>160</v>
      </c>
      <c r="C95" s="66">
        <v>210000</v>
      </c>
    </row>
    <row r="96" spans="1:3" ht="19.75" customHeight="1" x14ac:dyDescent="0.35">
      <c r="A96" s="38" t="s">
        <v>161</v>
      </c>
      <c r="B96" s="48" t="s">
        <v>162</v>
      </c>
      <c r="C96" s="66">
        <v>117831</v>
      </c>
    </row>
    <row r="97" spans="1:3" ht="19.75" customHeight="1" x14ac:dyDescent="0.35">
      <c r="A97" s="38" t="s">
        <v>163</v>
      </c>
      <c r="B97" s="48" t="s">
        <v>164</v>
      </c>
      <c r="C97" s="66">
        <v>129000</v>
      </c>
    </row>
    <row r="98" spans="1:3" ht="19.75" customHeight="1" x14ac:dyDescent="0.35">
      <c r="A98" s="38" t="s">
        <v>165</v>
      </c>
      <c r="B98" s="48" t="s">
        <v>166</v>
      </c>
      <c r="C98" s="66">
        <v>131538</v>
      </c>
    </row>
    <row r="99" spans="1:3" ht="19.75" customHeight="1" x14ac:dyDescent="0.35">
      <c r="A99" s="38" t="s">
        <v>167</v>
      </c>
      <c r="B99" s="48" t="s">
        <v>168</v>
      </c>
      <c r="C99" s="66">
        <v>9600</v>
      </c>
    </row>
    <row r="100" spans="1:3" ht="19.75" customHeight="1" x14ac:dyDescent="0.35">
      <c r="A100" s="38" t="s">
        <v>169</v>
      </c>
      <c r="B100" s="48" t="s">
        <v>170</v>
      </c>
      <c r="C100" s="66">
        <v>100000</v>
      </c>
    </row>
    <row r="101" spans="1:3" ht="19.75" customHeight="1" x14ac:dyDescent="0.35">
      <c r="A101" s="38" t="s">
        <v>171</v>
      </c>
      <c r="B101" s="48" t="s">
        <v>172</v>
      </c>
      <c r="C101" s="66">
        <v>32844</v>
      </c>
    </row>
    <row r="102" spans="1:3" ht="19.75" customHeight="1" thickBot="1" x14ac:dyDescent="0.4">
      <c r="A102" s="43" t="s">
        <v>173</v>
      </c>
      <c r="B102" s="61" t="s">
        <v>174</v>
      </c>
      <c r="C102" s="71">
        <v>192557</v>
      </c>
    </row>
  </sheetData>
  <conditionalFormatting sqref="C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2" ma:contentTypeDescription="Loo uus dokument" ma:contentTypeScope="" ma:versionID="82b4917bde8c7faaf2627752deb3b888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bdb024620bfe86d681252b810f52052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322B9-9BF1-476B-95C8-F9A5AFF1D41F}"/>
</file>

<file path=customXml/itemProps2.xml><?xml version="1.0" encoding="utf-8"?>
<ds:datastoreItem xmlns:ds="http://schemas.openxmlformats.org/officeDocument/2006/customXml" ds:itemID="{F40DFE44-9D73-44F2-A462-96B2EF3FC88D}"/>
</file>

<file path=customXml/itemProps3.xml><?xml version="1.0" encoding="utf-8"?>
<ds:datastoreItem xmlns:ds="http://schemas.openxmlformats.org/officeDocument/2006/customXml" ds:itemID="{2F7FF3EF-89E1-4C23-8817-5D16F2493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2020-02-12T09:53:43Z</cp:lastPrinted>
  <dcterms:created xsi:type="dcterms:W3CDTF">2018-10-18T10:50:32Z</dcterms:created>
  <dcterms:modified xsi:type="dcterms:W3CDTF">2021-02-09T06:53:35Z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