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rvavv.sharepoint.com/sites/yhisdokumendid2/Shared Documents/Yhisdokumendid/KOV korraldus dokumendid/Volikogu istungite materjalid/2023/13. veebruar 2023/EELARVE II lugemine, vastuvõtmine/"/>
    </mc:Choice>
  </mc:AlternateContent>
  <xr:revisionPtr revIDLastSave="60" documentId="8_{D8F07128-A20D-4FF3-B6F7-DF86621DD3EF}" xr6:coauthVersionLast="47" xr6:coauthVersionMax="47" xr10:uidLastSave="{206AFCF6-74E1-4528-941B-887B0B27D85C}"/>
  <bookViews>
    <workbookView xWindow="-110" yWindow="-110" windowWidth="19420" windowHeight="10420" xr2:uid="{56411AAB-A566-44DB-A0DE-683CB145D9AB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1" i="1"/>
  <c r="C94" i="1" l="1"/>
  <c r="C86" i="1"/>
  <c r="C74" i="1"/>
  <c r="C71" i="1"/>
  <c r="C66" i="1"/>
  <c r="C64" i="1"/>
  <c r="C63" i="1"/>
  <c r="C52" i="1"/>
  <c r="C49" i="1"/>
  <c r="C42" i="1"/>
  <c r="C36" i="1"/>
  <c r="C24" i="1"/>
  <c r="C17" i="1"/>
  <c r="C13" i="1"/>
  <c r="C8" i="1"/>
  <c r="C60" i="1" l="1"/>
  <c r="C41" i="1" s="1"/>
  <c r="C20" i="1"/>
  <c r="C7" i="1"/>
  <c r="C28" i="1" l="1"/>
  <c r="C35" i="1" s="1"/>
</calcChain>
</file>

<file path=xl/sharedStrings.xml><?xml version="1.0" encoding="utf-8"?>
<sst xmlns="http://schemas.openxmlformats.org/spreadsheetml/2006/main" count="187" uniqueCount="186">
  <si>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</si>
  <si>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</si>
  <si>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</si>
  <si>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</si>
  <si>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</si>
  <si>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</si>
  <si>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</si>
  <si>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</si>
  <si>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</si>
  <si>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</si>
  <si>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</si>
  <si>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</si>
  <si>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</si>
  <si>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</si>
  <si>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</si>
  <si>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</si>
  <si>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</si>
  <si>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</si>
  <si>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</si>
  <si>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38252, 38254</t>
  </si>
  <si>
    <t>Laekumine vee erikasutusest</t>
  </si>
  <si>
    <t>3880, 3888</t>
  </si>
  <si>
    <t>PÕHITEGEVUSE KULUD KOKKU</t>
  </si>
  <si>
    <t>Antud toetused tegevuskuludeks</t>
  </si>
  <si>
    <t>413</t>
  </si>
  <si>
    <t>Sotsiaalabitoetused ja muud toetused füüsilistele isikutele</t>
  </si>
  <si>
    <t>45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</si>
  <si>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</si>
  <si>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</si>
  <si>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</si>
  <si>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</si>
  <si>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</si>
  <si>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</si>
  <si>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</si>
  <si>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</si>
  <si>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</si>
  <si>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</si>
  <si>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</si>
  <si>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</si>
  <si>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</si>
  <si>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</si>
  <si>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</si>
  <si>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Põhivara soetuseks saadav sihtfin (+)</t>
  </si>
  <si>
    <t>4502</t>
  </si>
  <si>
    <t>Põhivara soetuseks antav sihtfin (-)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</si>
  <si>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</si>
  <si>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</si>
  <si>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</si>
  <si>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</si>
  <si>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</si>
  <si>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</si>
  <si>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</si>
  <si>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</si>
  <si>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</si>
  <si>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</si>
  <si>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</si>
  <si>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</si>
  <si>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</si>
  <si>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</si>
  <si>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</si>
  <si>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</si>
  <si>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</si>
  <si>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</si>
  <si>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</si>
  <si>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</si>
  <si>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</si>
  <si>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</si>
  <si>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</si>
  <si>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</si>
  <si>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</si>
  <si>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</si>
  <si>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</si>
  <si>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</si>
  <si>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</si>
  <si>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</si>
  <si>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</si>
  <si>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</si>
  <si>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</si>
  <si>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</si>
  <si>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</si>
  <si>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</si>
  <si>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</si>
  <si>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</si>
  <si>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</si>
  <si>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</si>
  <si>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</si>
  <si>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</si>
  <si>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</si>
  <si>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</si>
  <si>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</si>
  <si>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</si>
  <si>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</si>
  <si>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</si>
  <si>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</si>
  <si>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</si>
  <si>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</si>
  <si>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</si>
  <si>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</si>
  <si>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</si>
  <si>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</si>
  <si>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</si>
  <si>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</si>
  <si>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</si>
  <si>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</si>
  <si>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</si>
  <si>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</si>
  <si>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</si>
  <si>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</si>
  <si>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</si>
  <si>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</si>
  <si>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</si>
  <si>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</si>
  <si>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</si>
  <si>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</si>
  <si>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</si>
  <si>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</si>
  <si>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</si>
  <si>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</si>
  <si>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</si>
  <si>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</si>
  <si>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</si>
  <si>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</si>
  <si>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</si>
  <si>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</si>
  <si>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</si>
  <si>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</si>
  <si>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</si>
  <si>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</si>
  <si>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</si>
  <si>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</si>
  <si>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</si>
  <si>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</si>
  <si>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</si>
  <si>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</si>
  <si>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</si>
  <si>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</si>
  <si>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</si>
  <si>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</si>
  <si>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</si>
  <si>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</si>
  <si>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</si>
  <si>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</si>
  <si>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</si>
  <si>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</si>
  <si>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</si>
  <si>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</si>
  <si>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</si>
  <si>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</si>
  <si>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</si>
  <si>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</si>
  <si>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</si>
  <si>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</si>
  <si>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</si>
  <si>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</si>
  <si>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</si>
  <si>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</si>
  <si>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</si>
  <si>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</si>
  <si>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</si>
  <si>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</si>
  <si>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</si>
  <si>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</si>
  <si>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</si>
  <si>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</si>
  <si>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</si>
  <si>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</si>
  <si>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</si>
  <si>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</si>
  <si>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</si>
  <si>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</si>
  <si>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</si>
  <si>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</si>
  <si>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</si>
  <si>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</si>
  <si>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</si>
  <si>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</si>
  <si>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</si>
  <si>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</si>
  <si>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</si>
  <si>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</si>
  <si>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</si>
  <si>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 xml:space="preserve">2023 eelarve </t>
  </si>
  <si>
    <t>TÕRVA VALD 2023.a EELARVE</t>
  </si>
  <si>
    <t>Lisa 1</t>
  </si>
  <si>
    <t>Tõrva Vallavolikogu</t>
  </si>
  <si>
    <t>13.02.2023 määrusele nr…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</si>
</sst>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1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8" fillId="0" borderId="0"/>
  </cellStyleXfs>
  <cellXfs count="67">
    <xf numFmtId="0" fontId="0" fillId="0" borderId="0" xfId="0"/>
    <xf numFmtId="0" fontId="4" fillId="0" borderId="0" xfId="1" applyFont="1" applyAlignment="1">
      <alignment horizontal="left"/>
    </xf>
    <xf numFmtId="49" fontId="5" fillId="0" borderId="0" xfId="0" applyNumberFormat="1" applyFont="1"/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wrapText="1"/>
    </xf>
    <xf numFmtId="4" fontId="5" fillId="0" borderId="3" xfId="2" applyNumberFormat="1" applyFont="1" applyBorder="1"/>
    <xf numFmtId="49" fontId="5" fillId="0" borderId="1" xfId="0" applyNumberFormat="1" applyFont="1" applyBorder="1" applyAlignment="1">
      <alignment horizontal="left" wrapText="1"/>
    </xf>
    <xf numFmtId="4" fontId="5" fillId="0" borderId="2" xfId="2" applyNumberFormat="1" applyFont="1" applyBorder="1"/>
    <xf numFmtId="49" fontId="6" fillId="0" borderId="4" xfId="0" applyNumberFormat="1" applyFont="1" applyBorder="1" applyAlignment="1">
      <alignment horizontal="left" wrapText="1"/>
    </xf>
    <xf numFmtId="49" fontId="6" fillId="0" borderId="5" xfId="0" applyNumberFormat="1" applyFont="1" applyBorder="1" applyAlignment="1">
      <alignment horizontal="left" wrapText="1"/>
    </xf>
    <xf numFmtId="4" fontId="4" fillId="0" borderId="6" xfId="3" applyNumberFormat="1" applyFont="1" applyBorder="1"/>
    <xf numFmtId="49" fontId="6" fillId="0" borderId="7" xfId="0" applyNumberFormat="1" applyFont="1" applyBorder="1" applyAlignment="1">
      <alignment horizontal="left" wrapText="1"/>
    </xf>
    <xf numFmtId="49" fontId="6" fillId="0" borderId="8" xfId="0" applyNumberFormat="1" applyFont="1" applyBorder="1" applyAlignment="1">
      <alignment horizontal="left" wrapText="1"/>
    </xf>
    <xf numFmtId="4" fontId="4" fillId="0" borderId="7" xfId="3" applyNumberFormat="1" applyFont="1" applyBorder="1"/>
    <xf numFmtId="4" fontId="6" fillId="0" borderId="7" xfId="2" applyNumberFormat="1" applyFont="1" applyBorder="1" applyProtection="1">
      <protection locked="0"/>
    </xf>
    <xf numFmtId="49" fontId="6" fillId="0" borderId="8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>
      <alignment horizontal="left" wrapText="1"/>
    </xf>
    <xf numFmtId="4" fontId="6" fillId="0" borderId="11" xfId="2" applyNumberFormat="1" applyFont="1" applyBorder="1" applyProtection="1">
      <protection locked="0"/>
    </xf>
    <xf numFmtId="49" fontId="5" fillId="0" borderId="12" xfId="0" applyNumberFormat="1" applyFont="1" applyBorder="1" applyAlignment="1">
      <alignment horizontal="left" wrapText="1"/>
    </xf>
    <xf numFmtId="4" fontId="7" fillId="0" borderId="13" xfId="3" applyNumberFormat="1" applyFont="1" applyBorder="1"/>
    <xf numFmtId="4" fontId="5" fillId="0" borderId="13" xfId="2" applyNumberFormat="1" applyFont="1" applyBorder="1"/>
    <xf numFmtId="4" fontId="6" fillId="0" borderId="4" xfId="2" applyNumberFormat="1" applyFont="1" applyBorder="1" applyProtection="1">
      <protection locked="0"/>
    </xf>
    <xf numFmtId="49" fontId="9" fillId="0" borderId="9" xfId="0" applyNumberFormat="1" applyFont="1" applyBorder="1" applyAlignment="1">
      <alignment horizontal="right"/>
    </xf>
    <xf numFmtId="4" fontId="6" fillId="0" borderId="9" xfId="2" applyNumberFormat="1" applyFont="1" applyBorder="1" applyProtection="1">
      <protection locked="0"/>
    </xf>
    <xf numFmtId="4" fontId="7" fillId="0" borderId="1" xfId="2" applyNumberFormat="1" applyFont="1" applyBorder="1"/>
    <xf numFmtId="49" fontId="10" fillId="0" borderId="7" xfId="0" applyNumberFormat="1" applyFont="1" applyBorder="1" applyAlignment="1">
      <alignment horizontal="left" wrapText="1"/>
    </xf>
    <xf numFmtId="4" fontId="5" fillId="0" borderId="1" xfId="2" applyNumberFormat="1" applyFont="1" applyBorder="1"/>
    <xf numFmtId="49" fontId="11" fillId="0" borderId="5" xfId="0" applyNumberFormat="1" applyFont="1" applyBorder="1" applyAlignment="1">
      <alignment horizontal="left" wrapText="1"/>
    </xf>
    <xf numFmtId="49" fontId="11" fillId="0" borderId="8" xfId="0" applyNumberFormat="1" applyFont="1" applyBorder="1" applyAlignment="1">
      <alignment horizontal="left"/>
    </xf>
    <xf numFmtId="49" fontId="11" fillId="0" borderId="8" xfId="0" applyNumberFormat="1" applyFont="1" applyBorder="1" applyAlignment="1">
      <alignment horizontal="left" wrapText="1"/>
    </xf>
    <xf numFmtId="4" fontId="4" fillId="0" borderId="4" xfId="3" applyNumberFormat="1" applyFont="1" applyBorder="1"/>
    <xf numFmtId="4" fontId="4" fillId="0" borderId="9" xfId="3" applyNumberFormat="1" applyFont="1" applyBorder="1"/>
    <xf numFmtId="49" fontId="7" fillId="0" borderId="1" xfId="0" applyNumberFormat="1" applyFont="1" applyBorder="1" applyAlignment="1">
      <alignment horizontal="left" wrapText="1"/>
    </xf>
    <xf numFmtId="49" fontId="7" fillId="0" borderId="12" xfId="0" applyNumberFormat="1" applyFont="1" applyBorder="1" applyAlignment="1">
      <alignment horizontal="left"/>
    </xf>
    <xf numFmtId="4" fontId="7" fillId="0" borderId="1" xfId="1" applyNumberFormat="1" applyFont="1" applyBorder="1"/>
    <xf numFmtId="49" fontId="13" fillId="0" borderId="12" xfId="0" applyNumberFormat="1" applyFont="1" applyBorder="1" applyAlignment="1">
      <alignment horizontal="left"/>
    </xf>
    <xf numFmtId="4" fontId="12" fillId="0" borderId="7" xfId="2" applyNumberFormat="1" applyFont="1" applyBorder="1" applyProtection="1">
      <protection locked="0"/>
    </xf>
    <xf numFmtId="49" fontId="14" fillId="0" borderId="1" xfId="0" applyNumberFormat="1" applyFont="1" applyBorder="1" applyAlignment="1">
      <alignment horizontal="left" wrapText="1"/>
    </xf>
    <xf numFmtId="4" fontId="12" fillId="0" borderId="4" xfId="1" applyNumberFormat="1" applyFont="1" applyBorder="1" applyProtection="1">
      <protection locked="0"/>
    </xf>
    <xf numFmtId="49" fontId="5" fillId="0" borderId="14" xfId="0" applyNumberFormat="1" applyFont="1" applyBorder="1" applyAlignment="1">
      <alignment horizontal="left" wrapText="1"/>
    </xf>
    <xf numFmtId="4" fontId="12" fillId="0" borderId="13" xfId="1" applyNumberFormat="1" applyFont="1" applyBorder="1" applyProtection="1">
      <protection locked="0"/>
    </xf>
    <xf numFmtId="49" fontId="5" fillId="0" borderId="15" xfId="0" applyNumberFormat="1" applyFont="1" applyBorder="1" applyAlignment="1">
      <alignment horizontal="left" wrapText="1"/>
    </xf>
    <xf numFmtId="49" fontId="12" fillId="0" borderId="7" xfId="0" applyNumberFormat="1" applyFont="1" applyBorder="1" applyAlignment="1">
      <alignment horizontal="left" wrapText="1"/>
    </xf>
    <xf numFmtId="49" fontId="12" fillId="0" borderId="8" xfId="0" applyNumberFormat="1" applyFont="1" applyBorder="1" applyAlignment="1">
      <alignment horizontal="left"/>
    </xf>
    <xf numFmtId="4" fontId="12" fillId="0" borderId="7" xfId="1" applyNumberFormat="1" applyFont="1" applyBorder="1" applyProtection="1">
      <protection locked="0"/>
    </xf>
    <xf numFmtId="49" fontId="11" fillId="0" borderId="8" xfId="0" applyNumberFormat="1" applyFont="1" applyBorder="1" applyAlignment="1">
      <alignment wrapText="1"/>
    </xf>
    <xf numFmtId="49" fontId="9" fillId="0" borderId="8" xfId="0" applyNumberFormat="1" applyFont="1" applyBorder="1" applyAlignment="1">
      <alignment horizontal="left"/>
    </xf>
    <xf numFmtId="49" fontId="13" fillId="0" borderId="8" xfId="0" applyNumberFormat="1" applyFont="1" applyBorder="1" applyAlignment="1">
      <alignment horizontal="left"/>
    </xf>
    <xf numFmtId="0" fontId="2" fillId="0" borderId="0" xfId="0" applyFont="1"/>
    <xf numFmtId="0" fontId="16" fillId="0" borderId="0" xfId="0" applyFont="1"/>
    <xf numFmtId="4" fontId="1" fillId="0" borderId="0" xfId="0" applyNumberFormat="1" applyFont="1"/>
    <xf numFmtId="4" fontId="0" fillId="0" borderId="0" xfId="0" applyNumberFormat="1"/>
    <xf numFmtId="49" fontId="5" fillId="0" borderId="12" xfId="0" applyNumberFormat="1" applyFont="1" applyBorder="1" applyAlignment="1">
      <alignment horizontal="left"/>
    </xf>
    <xf numFmtId="49" fontId="10" fillId="0" borderId="10" xfId="0" applyNumberFormat="1" applyFont="1" applyBorder="1" applyAlignment="1">
      <alignment horizontal="left"/>
    </xf>
    <xf numFmtId="49" fontId="11" fillId="0" borderId="5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0" fontId="15" fillId="0" borderId="5" xfId="2" applyFont="1" applyBorder="1" applyAlignment="1">
      <alignment horizontal="left"/>
    </xf>
    <xf numFmtId="49" fontId="5" fillId="0" borderId="17" xfId="0" applyNumberFormat="1" applyFont="1" applyBorder="1" applyAlignment="1">
      <alignment horizontal="left"/>
    </xf>
    <xf numFmtId="49" fontId="5" fillId="0" borderId="18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>
      <alignment horizontal="left"/>
    </xf>
    <xf numFmtId="49" fontId="14" fillId="0" borderId="12" xfId="0" applyNumberFormat="1" applyFont="1" applyBorder="1" applyAlignment="1">
      <alignment horizontal="left" wrapText="1"/>
    </xf>
    <xf numFmtId="49" fontId="13" fillId="0" borderId="19" xfId="0" applyNumberFormat="1" applyFont="1" applyBorder="1" applyAlignment="1">
      <alignment horizontal="left"/>
    </xf>
    <xf numFmtId="49" fontId="13" fillId="0" borderId="16" xfId="0" applyNumberFormat="1" applyFont="1" applyBorder="1" applyAlignment="1">
      <alignment horizontal="left"/>
    </xf>
    <xf numFmtId="4" fontId="7" fillId="0" borderId="13" xfId="1" applyNumberFormat="1" applyFont="1" applyBorder="1" applyProtection="1">
      <protection locked="0"/>
    </xf>
  </cellXfs>
  <cellStyles count="4">
    <cellStyle name="Normaallaad" xfId="0" builtinId="0"/>
    <cellStyle name="Normal" xfId="3" xr:uid="{5BFAD78C-4CDB-45AA-AEA9-151F50BFC2D3}"/>
    <cellStyle name="Normal 2" xfId="1" xr:uid="{7BE1FD71-D4C3-4D26-92F3-607F86CCCA8D}"/>
    <cellStyle name="Normal_Sheet1 2" xfId="2" xr:uid="{E5B02D4D-D321-41E7-B728-AD631B5C46F5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95D0-6C2D-4ECB-BD51-F234F9CA8302}">
  <dimension ref="A1:G104"/>
  <sheetViews>
    <sheetView tabSelected="1" zoomScale="115" zoomScaleNormal="115" workbookViewId="0">
      <selection activeCell="C4" sqref="C4"/>
    </sheetView>
  </sheetViews>
  <sheetFormatPr defaultRowHeight="14.5" x14ac:dyDescent="0.35"/>
  <cols>
    <col min="1" max="1" width="8" customWidth="1"/>
    <col min="2" max="2" width="53.08984375" customWidth="1"/>
    <col min="3" max="3" width="22.36328125" customWidth="1"/>
    <col min="4" max="5" width="19.54296875" customWidth="1"/>
    <col min="6" max="6" width="17" customWidth="1"/>
  </cols>
  <sheetData>
    <row r="1" spans="1:7" ht="15.75" customHeight="1" x14ac:dyDescent="0.35">
      <c r="C1" t="s">
        <v>183</v>
      </c>
    </row>
    <row r="2" spans="1:7" ht="15.75" customHeight="1" x14ac:dyDescent="0.35">
      <c r="C2" t="s">
        <v>184</v>
      </c>
      <c r="F2" s="1"/>
      <c r="G2" s="1"/>
    </row>
    <row r="3" spans="1:7" ht="15.75" customHeight="1" x14ac:dyDescent="0.35">
      <c r="C3" t="s">
        <v>185</v>
      </c>
      <c r="F3" s="1"/>
      <c r="G3" s="1"/>
    </row>
    <row r="4" spans="1:7" ht="15.75" customHeight="1" x14ac:dyDescent="0.35">
      <c r="F4" s="1"/>
      <c r="G4" s="1"/>
    </row>
    <row r="5" spans="1:7" ht="15.75" customHeight="1" thickBot="1" x14ac:dyDescent="0.4">
      <c r="A5" s="2" t="s">
        <v>182</v>
      </c>
      <c r="B5" s="3"/>
      <c r="C5" s="3"/>
      <c r="F5" s="1"/>
      <c r="G5" s="1"/>
    </row>
    <row r="6" spans="1:7" ht="43.5" customHeight="1" thickBot="1" x14ac:dyDescent="0.4">
      <c r="A6" s="3"/>
      <c r="B6" s="4"/>
      <c r="C6" s="5" t="s">
        <v>181</v>
      </c>
    </row>
    <row r="7" spans="1:7" ht="15.75" customHeight="1" thickBot="1" x14ac:dyDescent="0.4">
      <c r="A7" s="6"/>
      <c r="B7" s="60" t="s">
        <v>0</v>
      </c>
      <c r="C7" s="7">
        <f>C8+C12+C13+C17</f>
        <v>10617169</v>
      </c>
    </row>
    <row r="8" spans="1:7" ht="15.75" customHeight="1" thickBot="1" x14ac:dyDescent="0.4">
      <c r="A8" s="8" t="s">
        <v>1</v>
      </c>
      <c r="B8" s="21" t="s">
        <v>2</v>
      </c>
      <c r="C8" s="9">
        <f>SUM(C9:C11)</f>
        <v>5749250</v>
      </c>
    </row>
    <row r="9" spans="1:7" ht="15.75" customHeight="1" x14ac:dyDescent="0.35">
      <c r="A9" s="10" t="s">
        <v>3</v>
      </c>
      <c r="B9" s="11" t="s">
        <v>4</v>
      </c>
      <c r="C9" s="12">
        <v>5444000</v>
      </c>
    </row>
    <row r="10" spans="1:7" ht="15.75" customHeight="1" x14ac:dyDescent="0.35">
      <c r="A10" s="13" t="s">
        <v>5</v>
      </c>
      <c r="B10" s="14" t="s">
        <v>6</v>
      </c>
      <c r="C10" s="15">
        <v>305000</v>
      </c>
    </row>
    <row r="11" spans="1:7" ht="15.75" customHeight="1" thickBot="1" x14ac:dyDescent="0.4">
      <c r="A11" s="13" t="s">
        <v>7</v>
      </c>
      <c r="B11" s="14" t="s">
        <v>8</v>
      </c>
      <c r="C11" s="15">
        <v>250</v>
      </c>
    </row>
    <row r="12" spans="1:7" s="51" customFormat="1" ht="15.75" customHeight="1" thickBot="1" x14ac:dyDescent="0.4">
      <c r="A12" s="21" t="s">
        <v>9</v>
      </c>
      <c r="B12" s="55" t="s">
        <v>10</v>
      </c>
      <c r="C12" s="22">
        <v>501100</v>
      </c>
    </row>
    <row r="13" spans="1:7" ht="15.75" customHeight="1" thickBot="1" x14ac:dyDescent="0.4">
      <c r="A13" s="8"/>
      <c r="B13" s="61" t="s">
        <v>11</v>
      </c>
      <c r="C13" s="23">
        <f>C14+C15+C16</f>
        <v>4340819</v>
      </c>
    </row>
    <row r="14" spans="1:7" ht="15.75" customHeight="1" x14ac:dyDescent="0.35">
      <c r="A14" s="10" t="s">
        <v>12</v>
      </c>
      <c r="B14" s="11" t="s">
        <v>13</v>
      </c>
      <c r="C14" s="24">
        <v>953827</v>
      </c>
    </row>
    <row r="15" spans="1:7" ht="15.75" customHeight="1" x14ac:dyDescent="0.35">
      <c r="A15" s="13" t="s">
        <v>14</v>
      </c>
      <c r="B15" s="14" t="s">
        <v>15</v>
      </c>
      <c r="C15" s="16">
        <v>3292597</v>
      </c>
    </row>
    <row r="16" spans="1:7" ht="15.75" customHeight="1" thickBot="1" x14ac:dyDescent="0.4">
      <c r="A16" s="25" t="s">
        <v>16</v>
      </c>
      <c r="B16" s="62" t="s">
        <v>17</v>
      </c>
      <c r="C16" s="26">
        <v>94395</v>
      </c>
    </row>
    <row r="17" spans="1:3" ht="15.75" customHeight="1" thickBot="1" x14ac:dyDescent="0.4">
      <c r="A17" s="8"/>
      <c r="B17" s="21" t="s">
        <v>18</v>
      </c>
      <c r="C17" s="27">
        <f>SUM(C18:C19)</f>
        <v>26000</v>
      </c>
    </row>
    <row r="18" spans="1:3" ht="15.75" customHeight="1" x14ac:dyDescent="0.35">
      <c r="A18" s="13" t="s">
        <v>19</v>
      </c>
      <c r="B18" s="17" t="s">
        <v>20</v>
      </c>
      <c r="C18" s="16">
        <v>18000</v>
      </c>
    </row>
    <row r="19" spans="1:3" ht="15.75" customHeight="1" thickBot="1" x14ac:dyDescent="0.4">
      <c r="A19" s="18" t="s">
        <v>21</v>
      </c>
      <c r="B19" s="19" t="s">
        <v>18</v>
      </c>
      <c r="C19" s="26">
        <v>8000</v>
      </c>
    </row>
    <row r="20" spans="1:3" ht="15.75" customHeight="1" thickBot="1" x14ac:dyDescent="0.4">
      <c r="A20" s="8"/>
      <c r="B20" s="55" t="s">
        <v>22</v>
      </c>
      <c r="C20" s="29">
        <f>C21+C24</f>
        <v>9975298</v>
      </c>
    </row>
    <row r="21" spans="1:3" ht="15.75" customHeight="1" thickBot="1" x14ac:dyDescent="0.4">
      <c r="A21" s="8"/>
      <c r="B21" s="55" t="s">
        <v>23</v>
      </c>
      <c r="C21" s="29">
        <f>C22+C23</f>
        <v>811525</v>
      </c>
    </row>
    <row r="22" spans="1:3" ht="15.75" customHeight="1" x14ac:dyDescent="0.35">
      <c r="A22" s="13" t="s">
        <v>24</v>
      </c>
      <c r="B22" s="31" t="s">
        <v>25</v>
      </c>
      <c r="C22" s="15">
        <v>503666</v>
      </c>
    </row>
    <row r="23" spans="1:3" ht="15.75" customHeight="1" thickBot="1" x14ac:dyDescent="0.4">
      <c r="A23" s="13" t="s">
        <v>26</v>
      </c>
      <c r="B23" s="32" t="s">
        <v>27</v>
      </c>
      <c r="C23" s="15">
        <v>307859</v>
      </c>
    </row>
    <row r="24" spans="1:3" ht="15.75" customHeight="1" thickBot="1" x14ac:dyDescent="0.4">
      <c r="A24" s="8"/>
      <c r="B24" s="21" t="s">
        <v>28</v>
      </c>
      <c r="C24" s="27">
        <f>C25+C26+C27</f>
        <v>9163773</v>
      </c>
    </row>
    <row r="25" spans="1:3" ht="15.75" customHeight="1" x14ac:dyDescent="0.35">
      <c r="A25" s="10" t="s">
        <v>29</v>
      </c>
      <c r="B25" s="11" t="s">
        <v>30</v>
      </c>
      <c r="C25" s="33">
        <v>6018968</v>
      </c>
    </row>
    <row r="26" spans="1:3" ht="15.75" customHeight="1" x14ac:dyDescent="0.35">
      <c r="A26" s="13" t="s">
        <v>31</v>
      </c>
      <c r="B26" s="14" t="s">
        <v>32</v>
      </c>
      <c r="C26" s="15">
        <v>3096655</v>
      </c>
    </row>
    <row r="27" spans="1:3" ht="15.75" customHeight="1" thickBot="1" x14ac:dyDescent="0.4">
      <c r="A27" s="18" t="s">
        <v>33</v>
      </c>
      <c r="B27" s="19" t="s">
        <v>34</v>
      </c>
      <c r="C27" s="34">
        <v>48150</v>
      </c>
    </row>
    <row r="28" spans="1:3" s="52" customFormat="1" ht="15.75" customHeight="1" thickBot="1" x14ac:dyDescent="0.4">
      <c r="A28" s="35"/>
      <c r="B28" s="36" t="s">
        <v>35</v>
      </c>
      <c r="C28" s="37">
        <f>C7-C20</f>
        <v>641871</v>
      </c>
    </row>
    <row r="29" spans="1:3" ht="15.75" customHeight="1" thickBot="1" x14ac:dyDescent="0.4">
      <c r="A29" s="8"/>
      <c r="B29" s="38" t="s">
        <v>36</v>
      </c>
      <c r="C29" s="37">
        <f>C30-C31+C32-C33-C34</f>
        <v>-1407020</v>
      </c>
    </row>
    <row r="30" spans="1:3" ht="15.75" customHeight="1" x14ac:dyDescent="0.35">
      <c r="A30" s="10" t="s">
        <v>37</v>
      </c>
      <c r="B30" s="11" t="s">
        <v>38</v>
      </c>
      <c r="C30" s="24">
        <v>500000</v>
      </c>
    </row>
    <row r="31" spans="1:3" ht="15.75" customHeight="1" x14ac:dyDescent="0.35">
      <c r="A31" s="13" t="s">
        <v>39</v>
      </c>
      <c r="B31" s="14" t="s">
        <v>40</v>
      </c>
      <c r="C31" s="16">
        <v>1835700</v>
      </c>
    </row>
    <row r="32" spans="1:3" ht="15.75" customHeight="1" x14ac:dyDescent="0.35">
      <c r="A32" s="13" t="s">
        <v>41</v>
      </c>
      <c r="B32" s="17" t="s">
        <v>42</v>
      </c>
      <c r="C32" s="16">
        <v>791680</v>
      </c>
    </row>
    <row r="33" spans="1:6" ht="15.75" customHeight="1" x14ac:dyDescent="0.35">
      <c r="A33" s="13" t="s">
        <v>43</v>
      </c>
      <c r="B33" s="17" t="s">
        <v>44</v>
      </c>
      <c r="C33" s="16">
        <v>745000</v>
      </c>
    </row>
    <row r="34" spans="1:6" ht="15.75" customHeight="1" thickBot="1" x14ac:dyDescent="0.4">
      <c r="A34" s="18" t="s">
        <v>45</v>
      </c>
      <c r="B34" s="19" t="s">
        <v>46</v>
      </c>
      <c r="C34" s="26">
        <v>118000</v>
      </c>
    </row>
    <row r="35" spans="1:6" ht="27.75" customHeight="1" thickBot="1" x14ac:dyDescent="0.4">
      <c r="A35" s="8"/>
      <c r="B35" s="63" t="s">
        <v>47</v>
      </c>
      <c r="C35" s="37">
        <f>C28+C29</f>
        <v>-765149</v>
      </c>
    </row>
    <row r="36" spans="1:6" ht="15.75" customHeight="1" thickBot="1" x14ac:dyDescent="0.4">
      <c r="A36" s="8"/>
      <c r="B36" s="55" t="s">
        <v>48</v>
      </c>
      <c r="C36" s="37">
        <f>C37+C38</f>
        <v>1034900</v>
      </c>
    </row>
    <row r="37" spans="1:6" ht="15.75" customHeight="1" x14ac:dyDescent="0.35">
      <c r="A37" s="10" t="s">
        <v>49</v>
      </c>
      <c r="B37" s="11" t="s">
        <v>50</v>
      </c>
      <c r="C37" s="41">
        <v>1450000</v>
      </c>
    </row>
    <row r="38" spans="1:6" ht="15.75" customHeight="1" x14ac:dyDescent="0.35">
      <c r="A38" s="13" t="s">
        <v>51</v>
      </c>
      <c r="B38" s="14" t="s">
        <v>52</v>
      </c>
      <c r="C38" s="16">
        <v>-415100</v>
      </c>
    </row>
    <row r="39" spans="1:6" ht="15.75" customHeight="1" thickBot="1" x14ac:dyDescent="0.4">
      <c r="A39" s="42" t="s">
        <v>53</v>
      </c>
      <c r="B39" s="64" t="s">
        <v>54</v>
      </c>
      <c r="C39" s="43">
        <v>0</v>
      </c>
    </row>
    <row r="40" spans="1:6" ht="15.75" customHeight="1" thickBot="1" x14ac:dyDescent="0.4">
      <c r="A40" s="44"/>
      <c r="B40" s="65" t="s">
        <v>55</v>
      </c>
      <c r="C40" s="66">
        <v>-269751</v>
      </c>
    </row>
    <row r="41" spans="1:6" ht="48.65" customHeight="1" thickBot="1" x14ac:dyDescent="0.4">
      <c r="A41" s="8"/>
      <c r="B41" s="40" t="s">
        <v>56</v>
      </c>
      <c r="C41" s="27">
        <f>C42+C49+C52+C60+C66+C71+C74+C86+C94</f>
        <v>12673998</v>
      </c>
      <c r="D41" s="53"/>
      <c r="E41" s="53"/>
      <c r="F41" s="53"/>
    </row>
    <row r="42" spans="1:6" ht="15.75" customHeight="1" thickBot="1" x14ac:dyDescent="0.4">
      <c r="A42" s="8" t="s">
        <v>57</v>
      </c>
      <c r="B42" s="55" t="s">
        <v>58</v>
      </c>
      <c r="C42" s="37">
        <f>SUM(C43:C48)</f>
        <v>1133584</v>
      </c>
      <c r="D42" s="53"/>
      <c r="E42" s="53"/>
      <c r="F42" s="54"/>
    </row>
    <row r="43" spans="1:6" ht="15.75" customHeight="1" x14ac:dyDescent="0.35">
      <c r="A43" s="10" t="s">
        <v>59</v>
      </c>
      <c r="B43" s="11" t="s">
        <v>60</v>
      </c>
      <c r="C43" s="24">
        <v>90544</v>
      </c>
    </row>
    <row r="44" spans="1:6" ht="15.75" customHeight="1" x14ac:dyDescent="0.35">
      <c r="A44" s="13" t="s">
        <v>61</v>
      </c>
      <c r="B44" s="17" t="s">
        <v>62</v>
      </c>
      <c r="C44" s="16">
        <v>718040</v>
      </c>
    </row>
    <row r="45" spans="1:6" ht="15.75" customHeight="1" x14ac:dyDescent="0.35">
      <c r="A45" s="13" t="s">
        <v>63</v>
      </c>
      <c r="B45" s="17" t="s">
        <v>64</v>
      </c>
      <c r="C45" s="16">
        <v>48000</v>
      </c>
    </row>
    <row r="46" spans="1:6" ht="15.75" customHeight="1" x14ac:dyDescent="0.35">
      <c r="A46" s="13" t="s">
        <v>65</v>
      </c>
      <c r="B46" s="17" t="s">
        <v>66</v>
      </c>
      <c r="C46" s="16">
        <v>92000</v>
      </c>
    </row>
    <row r="47" spans="1:6" s="52" customFormat="1" ht="15.75" customHeight="1" x14ac:dyDescent="0.35">
      <c r="A47" s="45" t="s">
        <v>67</v>
      </c>
      <c r="B47" s="46" t="s">
        <v>68</v>
      </c>
      <c r="C47" s="39">
        <v>118000</v>
      </c>
    </row>
    <row r="48" spans="1:6" ht="15.75" customHeight="1" thickBot="1" x14ac:dyDescent="0.4">
      <c r="A48" s="18"/>
      <c r="B48" s="56" t="s">
        <v>69</v>
      </c>
      <c r="C48" s="26">
        <v>67000</v>
      </c>
    </row>
    <row r="49" spans="1:4" ht="15.75" customHeight="1" thickBot="1" x14ac:dyDescent="0.4">
      <c r="A49" s="8" t="s">
        <v>70</v>
      </c>
      <c r="B49" s="21" t="s">
        <v>71</v>
      </c>
      <c r="C49" s="37">
        <f>SUM(C50:C51)</f>
        <v>27794</v>
      </c>
    </row>
    <row r="50" spans="1:4" ht="15.75" customHeight="1" x14ac:dyDescent="0.35">
      <c r="A50" s="10" t="s">
        <v>72</v>
      </c>
      <c r="B50" s="11" t="s">
        <v>73</v>
      </c>
      <c r="C50" s="24">
        <v>2194</v>
      </c>
    </row>
    <row r="51" spans="1:4" ht="15.75" customHeight="1" thickBot="1" x14ac:dyDescent="0.4">
      <c r="A51" s="13" t="s">
        <v>74</v>
      </c>
      <c r="B51" s="14" t="s">
        <v>75</v>
      </c>
      <c r="C51" s="16">
        <v>25600</v>
      </c>
    </row>
    <row r="52" spans="1:4" ht="15.75" customHeight="1" thickBot="1" x14ac:dyDescent="0.4">
      <c r="A52" s="8" t="s">
        <v>76</v>
      </c>
      <c r="B52" s="21" t="s">
        <v>77</v>
      </c>
      <c r="C52" s="37">
        <f>SUM(C53:C59)</f>
        <v>1282472</v>
      </c>
    </row>
    <row r="53" spans="1:4" ht="15.75" customHeight="1" x14ac:dyDescent="0.35">
      <c r="A53" s="13" t="s">
        <v>78</v>
      </c>
      <c r="B53" s="32" t="s">
        <v>79</v>
      </c>
      <c r="C53" s="16">
        <v>12000</v>
      </c>
    </row>
    <row r="54" spans="1:4" ht="15.75" customHeight="1" x14ac:dyDescent="0.35">
      <c r="A54" s="13" t="s">
        <v>80</v>
      </c>
      <c r="B54" s="32" t="s">
        <v>81</v>
      </c>
      <c r="C54" s="16">
        <v>42400</v>
      </c>
    </row>
    <row r="55" spans="1:4" ht="15.75" customHeight="1" x14ac:dyDescent="0.35">
      <c r="A55" s="13" t="s">
        <v>82</v>
      </c>
      <c r="B55" s="48" t="s">
        <v>83</v>
      </c>
      <c r="C55" s="16">
        <v>268000</v>
      </c>
    </row>
    <row r="56" spans="1:4" ht="15.75" customHeight="1" x14ac:dyDescent="0.35">
      <c r="A56" s="13" t="s">
        <v>84</v>
      </c>
      <c r="B56" s="32" t="s">
        <v>85</v>
      </c>
      <c r="C56" s="16">
        <v>27120</v>
      </c>
    </row>
    <row r="57" spans="1:4" ht="15.75" customHeight="1" x14ac:dyDescent="0.35">
      <c r="A57" s="13" t="s">
        <v>86</v>
      </c>
      <c r="B57" s="32" t="s">
        <v>87</v>
      </c>
      <c r="C57" s="16">
        <v>1600</v>
      </c>
    </row>
    <row r="58" spans="1:4" ht="15.75" customHeight="1" x14ac:dyDescent="0.35">
      <c r="A58" s="13" t="s">
        <v>88</v>
      </c>
      <c r="B58" s="32" t="s">
        <v>89</v>
      </c>
      <c r="C58" s="16">
        <v>763370</v>
      </c>
    </row>
    <row r="59" spans="1:4" ht="15.75" customHeight="1" thickBot="1" x14ac:dyDescent="0.4">
      <c r="A59" s="13" t="s">
        <v>90</v>
      </c>
      <c r="B59" s="31" t="s">
        <v>91</v>
      </c>
      <c r="C59" s="16">
        <v>167982</v>
      </c>
    </row>
    <row r="60" spans="1:4" ht="15.75" customHeight="1" thickBot="1" x14ac:dyDescent="0.4">
      <c r="A60" s="8" t="s">
        <v>92</v>
      </c>
      <c r="B60" s="21" t="s">
        <v>93</v>
      </c>
      <c r="C60" s="37">
        <f>SUM(C61:C65)</f>
        <v>577533</v>
      </c>
    </row>
    <row r="61" spans="1:4" ht="15.75" customHeight="1" x14ac:dyDescent="0.35">
      <c r="A61" s="10" t="s">
        <v>94</v>
      </c>
      <c r="B61" s="30" t="s">
        <v>95</v>
      </c>
      <c r="C61" s="24">
        <v>31563</v>
      </c>
      <c r="D61" s="54"/>
    </row>
    <row r="62" spans="1:4" ht="15.75" customHeight="1" x14ac:dyDescent="0.35">
      <c r="A62" s="13" t="s">
        <v>96</v>
      </c>
      <c r="B62" s="32" t="s">
        <v>97</v>
      </c>
      <c r="C62" s="16">
        <v>202500</v>
      </c>
    </row>
    <row r="63" spans="1:4" ht="15.75" customHeight="1" x14ac:dyDescent="0.35">
      <c r="A63" s="13" t="s">
        <v>98</v>
      </c>
      <c r="B63" s="32" t="s">
        <v>99</v>
      </c>
      <c r="C63" s="16">
        <f>250+25000</f>
        <v>25250</v>
      </c>
    </row>
    <row r="64" spans="1:4" ht="15.75" customHeight="1" x14ac:dyDescent="0.35">
      <c r="A64" s="13" t="s">
        <v>100</v>
      </c>
      <c r="B64" s="32" t="s">
        <v>101</v>
      </c>
      <c r="C64" s="16">
        <f>3000</f>
        <v>3000</v>
      </c>
    </row>
    <row r="65" spans="1:4" ht="15.75" customHeight="1" thickBot="1" x14ac:dyDescent="0.4">
      <c r="A65" s="13" t="s">
        <v>102</v>
      </c>
      <c r="B65" s="31" t="s">
        <v>103</v>
      </c>
      <c r="C65" s="16">
        <v>315220</v>
      </c>
    </row>
    <row r="66" spans="1:4" ht="15.75" customHeight="1" thickBot="1" x14ac:dyDescent="0.4">
      <c r="A66" s="8" t="s">
        <v>104</v>
      </c>
      <c r="B66" s="55" t="s">
        <v>105</v>
      </c>
      <c r="C66" s="37">
        <f>SUM(C67:C70)</f>
        <v>183541</v>
      </c>
    </row>
    <row r="67" spans="1:4" ht="15.75" customHeight="1" x14ac:dyDescent="0.35">
      <c r="A67" s="10" t="s">
        <v>106</v>
      </c>
      <c r="B67" s="57" t="s">
        <v>107</v>
      </c>
      <c r="C67" s="24">
        <v>52100</v>
      </c>
    </row>
    <row r="68" spans="1:4" ht="15.75" customHeight="1" x14ac:dyDescent="0.35">
      <c r="A68" s="13" t="s">
        <v>108</v>
      </c>
      <c r="B68" s="31" t="s">
        <v>109</v>
      </c>
      <c r="C68" s="16">
        <v>20000</v>
      </c>
    </row>
    <row r="69" spans="1:4" ht="15.75" customHeight="1" x14ac:dyDescent="0.35">
      <c r="A69" s="13" t="s">
        <v>110</v>
      </c>
      <c r="B69" s="31" t="s">
        <v>111</v>
      </c>
      <c r="C69" s="16">
        <v>57000</v>
      </c>
    </row>
    <row r="70" spans="1:4" ht="15.75" customHeight="1" thickBot="1" x14ac:dyDescent="0.4">
      <c r="A70" s="13" t="s">
        <v>112</v>
      </c>
      <c r="B70" s="31" t="s">
        <v>113</v>
      </c>
      <c r="C70" s="16">
        <v>54441</v>
      </c>
    </row>
    <row r="71" spans="1:4" ht="15.75" customHeight="1" thickBot="1" x14ac:dyDescent="0.4">
      <c r="A71" s="8" t="s">
        <v>114</v>
      </c>
      <c r="B71" s="21" t="s">
        <v>115</v>
      </c>
      <c r="C71" s="37">
        <f>SUM(C72:C73)</f>
        <v>602050</v>
      </c>
    </row>
    <row r="72" spans="1:4" ht="15.75" customHeight="1" x14ac:dyDescent="0.35">
      <c r="A72" s="13" t="s">
        <v>116</v>
      </c>
      <c r="B72" s="49" t="s">
        <v>117</v>
      </c>
      <c r="C72" s="47">
        <v>600000</v>
      </c>
    </row>
    <row r="73" spans="1:4" ht="15.75" customHeight="1" thickBot="1" x14ac:dyDescent="0.4">
      <c r="A73" s="18"/>
      <c r="B73" s="58" t="s">
        <v>118</v>
      </c>
      <c r="C73" s="26">
        <v>2050</v>
      </c>
    </row>
    <row r="74" spans="1:4" ht="15.75" customHeight="1" thickBot="1" x14ac:dyDescent="0.4">
      <c r="A74" s="8" t="s">
        <v>119</v>
      </c>
      <c r="B74" s="55" t="s">
        <v>120</v>
      </c>
      <c r="C74" s="37">
        <f>SUM(C75:C85)</f>
        <v>1029858</v>
      </c>
    </row>
    <row r="75" spans="1:4" ht="15.75" customHeight="1" x14ac:dyDescent="0.35">
      <c r="A75" s="10" t="s">
        <v>121</v>
      </c>
      <c r="B75" s="59" t="s">
        <v>122</v>
      </c>
      <c r="C75" s="24">
        <v>116934</v>
      </c>
    </row>
    <row r="76" spans="1:4" ht="15.75" customHeight="1" x14ac:dyDescent="0.35">
      <c r="A76" s="13" t="s">
        <v>123</v>
      </c>
      <c r="B76" s="32" t="s">
        <v>124</v>
      </c>
      <c r="C76" s="16">
        <v>12700</v>
      </c>
    </row>
    <row r="77" spans="1:4" ht="15.75" customHeight="1" x14ac:dyDescent="0.35">
      <c r="A77" s="13" t="s">
        <v>125</v>
      </c>
      <c r="B77" s="32" t="s">
        <v>126</v>
      </c>
      <c r="C77" s="16">
        <v>167512</v>
      </c>
    </row>
    <row r="78" spans="1:4" ht="15.75" customHeight="1" x14ac:dyDescent="0.35">
      <c r="A78" s="13" t="s">
        <v>127</v>
      </c>
      <c r="B78" s="32" t="s">
        <v>128</v>
      </c>
      <c r="C78" s="16">
        <v>30000</v>
      </c>
    </row>
    <row r="79" spans="1:4" ht="15.75" customHeight="1" x14ac:dyDescent="0.35">
      <c r="A79" s="13" t="s">
        <v>129</v>
      </c>
      <c r="B79" s="32" t="s">
        <v>130</v>
      </c>
      <c r="C79" s="16">
        <v>163558</v>
      </c>
      <c r="D79" s="54"/>
    </row>
    <row r="80" spans="1:4" ht="15.75" customHeight="1" x14ac:dyDescent="0.35">
      <c r="A80" s="13" t="s">
        <v>131</v>
      </c>
      <c r="B80" s="32" t="s">
        <v>132</v>
      </c>
      <c r="C80" s="16">
        <v>371629</v>
      </c>
    </row>
    <row r="81" spans="1:3" ht="15.75" customHeight="1" x14ac:dyDescent="0.35">
      <c r="A81" s="13" t="s">
        <v>133</v>
      </c>
      <c r="B81" s="32" t="s">
        <v>134</v>
      </c>
      <c r="C81" s="16">
        <v>54225</v>
      </c>
    </row>
    <row r="82" spans="1:3" ht="15.75" customHeight="1" x14ac:dyDescent="0.35">
      <c r="A82" s="13" t="s">
        <v>135</v>
      </c>
      <c r="B82" s="32" t="s">
        <v>136</v>
      </c>
      <c r="C82" s="16">
        <v>13480</v>
      </c>
    </row>
    <row r="83" spans="1:3" ht="15.75" customHeight="1" x14ac:dyDescent="0.35">
      <c r="A83" s="13" t="s">
        <v>137</v>
      </c>
      <c r="B83" s="31" t="s">
        <v>138</v>
      </c>
      <c r="C83" s="16">
        <v>30000</v>
      </c>
    </row>
    <row r="84" spans="1:3" ht="15.75" customHeight="1" x14ac:dyDescent="0.35">
      <c r="A84" s="13" t="s">
        <v>139</v>
      </c>
      <c r="B84" s="31" t="s">
        <v>140</v>
      </c>
      <c r="C84" s="16">
        <v>37120</v>
      </c>
    </row>
    <row r="85" spans="1:3" ht="15.75" customHeight="1" thickBot="1" x14ac:dyDescent="0.4">
      <c r="A85" s="13" t="s">
        <v>141</v>
      </c>
      <c r="B85" s="31" t="s">
        <v>142</v>
      </c>
      <c r="C85" s="16">
        <v>32700</v>
      </c>
    </row>
    <row r="86" spans="1:3" ht="15.75" customHeight="1" thickBot="1" x14ac:dyDescent="0.4">
      <c r="A86" s="8" t="s">
        <v>143</v>
      </c>
      <c r="B86" s="21" t="s">
        <v>144</v>
      </c>
      <c r="C86" s="37">
        <f>SUM(C87:C93)</f>
        <v>6399481</v>
      </c>
    </row>
    <row r="87" spans="1:3" ht="15.75" customHeight="1" x14ac:dyDescent="0.35">
      <c r="A87" s="10" t="s">
        <v>145</v>
      </c>
      <c r="B87" s="57" t="s">
        <v>146</v>
      </c>
      <c r="C87" s="24">
        <v>1686455</v>
      </c>
    </row>
    <row r="88" spans="1:3" ht="15.75" customHeight="1" x14ac:dyDescent="0.35">
      <c r="A88" s="28" t="s">
        <v>147</v>
      </c>
      <c r="B88" s="50" t="s">
        <v>148</v>
      </c>
      <c r="C88" s="16">
        <v>4173955</v>
      </c>
    </row>
    <row r="89" spans="1:3" ht="15.75" customHeight="1" x14ac:dyDescent="0.35">
      <c r="A89" s="13" t="s">
        <v>149</v>
      </c>
      <c r="B89" s="31" t="s">
        <v>150</v>
      </c>
      <c r="C89" s="16">
        <v>348405</v>
      </c>
    </row>
    <row r="90" spans="1:3" ht="15.75" customHeight="1" x14ac:dyDescent="0.35">
      <c r="A90" s="13" t="s">
        <v>151</v>
      </c>
      <c r="B90" s="31" t="s">
        <v>152</v>
      </c>
      <c r="C90" s="16">
        <v>2000</v>
      </c>
    </row>
    <row r="91" spans="1:3" ht="15.75" customHeight="1" x14ac:dyDescent="0.35">
      <c r="A91" s="13" t="s">
        <v>153</v>
      </c>
      <c r="B91" s="31" t="s">
        <v>154</v>
      </c>
      <c r="C91" s="16">
        <v>157685</v>
      </c>
    </row>
    <row r="92" spans="1:3" ht="15.75" customHeight="1" x14ac:dyDescent="0.35">
      <c r="A92" s="13" t="s">
        <v>155</v>
      </c>
      <c r="B92" s="31" t="s">
        <v>156</v>
      </c>
      <c r="C92" s="16">
        <v>26981</v>
      </c>
    </row>
    <row r="93" spans="1:3" ht="15.75" customHeight="1" thickBot="1" x14ac:dyDescent="0.4">
      <c r="A93" s="13" t="s">
        <v>157</v>
      </c>
      <c r="B93" s="31" t="s">
        <v>158</v>
      </c>
      <c r="C93" s="16">
        <v>4000</v>
      </c>
    </row>
    <row r="94" spans="1:3" ht="15.75" customHeight="1" thickBot="1" x14ac:dyDescent="0.4">
      <c r="A94" s="8" t="s">
        <v>159</v>
      </c>
      <c r="B94" s="55" t="s">
        <v>160</v>
      </c>
      <c r="C94" s="37">
        <f>SUM(C95:C104)</f>
        <v>1437685</v>
      </c>
    </row>
    <row r="95" spans="1:3" ht="15.75" customHeight="1" x14ac:dyDescent="0.35">
      <c r="A95" s="10" t="s">
        <v>161</v>
      </c>
      <c r="B95" s="57" t="s">
        <v>162</v>
      </c>
      <c r="C95" s="24">
        <v>6500</v>
      </c>
    </row>
    <row r="96" spans="1:3" ht="15.75" customHeight="1" x14ac:dyDescent="0.35">
      <c r="A96" s="13" t="s">
        <v>163</v>
      </c>
      <c r="B96" s="31" t="s">
        <v>164</v>
      </c>
      <c r="C96" s="16">
        <v>103530</v>
      </c>
    </row>
    <row r="97" spans="1:3" ht="15.75" customHeight="1" x14ac:dyDescent="0.35">
      <c r="A97" s="13" t="s">
        <v>165</v>
      </c>
      <c r="B97" s="31" t="s">
        <v>166</v>
      </c>
      <c r="C97" s="16">
        <v>413983</v>
      </c>
    </row>
    <row r="98" spans="1:3" ht="15.75" customHeight="1" x14ac:dyDescent="0.35">
      <c r="A98" s="13" t="s">
        <v>167</v>
      </c>
      <c r="B98" s="31" t="s">
        <v>168</v>
      </c>
      <c r="C98" s="16">
        <v>136361</v>
      </c>
    </row>
    <row r="99" spans="1:3" ht="15.75" customHeight="1" x14ac:dyDescent="0.35">
      <c r="A99" s="13" t="s">
        <v>169</v>
      </c>
      <c r="B99" s="31" t="s">
        <v>170</v>
      </c>
      <c r="C99" s="16">
        <v>62980</v>
      </c>
    </row>
    <row r="100" spans="1:3" ht="15.75" customHeight="1" x14ac:dyDescent="0.35">
      <c r="A100" s="13" t="s">
        <v>171</v>
      </c>
      <c r="B100" s="31" t="s">
        <v>172</v>
      </c>
      <c r="C100" s="16">
        <v>100338</v>
      </c>
    </row>
    <row r="101" spans="1:3" ht="15.75" customHeight="1" x14ac:dyDescent="0.35">
      <c r="A101" s="13" t="s">
        <v>173</v>
      </c>
      <c r="B101" s="31" t="s">
        <v>174</v>
      </c>
      <c r="C101" s="16">
        <v>11300</v>
      </c>
    </row>
    <row r="102" spans="1:3" ht="15.75" customHeight="1" x14ac:dyDescent="0.35">
      <c r="A102" s="13" t="s">
        <v>175</v>
      </c>
      <c r="B102" s="31" t="s">
        <v>176</v>
      </c>
      <c r="C102" s="16">
        <v>325988</v>
      </c>
    </row>
    <row r="103" spans="1:3" ht="15.75" customHeight="1" x14ac:dyDescent="0.35">
      <c r="A103" s="13" t="s">
        <v>177</v>
      </c>
      <c r="B103" s="31" t="s">
        <v>178</v>
      </c>
      <c r="C103" s="16">
        <v>7640</v>
      </c>
    </row>
    <row r="104" spans="1:3" ht="15.75" customHeight="1" thickBot="1" x14ac:dyDescent="0.4">
      <c r="A104" s="13" t="s">
        <v>179</v>
      </c>
      <c r="B104" s="31" t="s">
        <v>180</v>
      </c>
      <c r="C104" s="20">
        <v>269065</v>
      </c>
    </row>
  </sheetData>
  <conditionalFormatting sqref="C28">
    <cfRule type="cellIs" dxfId="0" priority="2" stopIfTrue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74a2a7-8a7a-4f23-9c15-99ffacc76100">
      <Terms xmlns="http://schemas.microsoft.com/office/infopath/2007/PartnerControls"/>
    </lcf76f155ced4ddcb4097134ff3c332f>
    <TaxCatchAll xmlns="7b6e56b3-91d3-47fd-8cd2-af0196636f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16FC73BEDA54B9533E210AA41973A" ma:contentTypeVersion="18" ma:contentTypeDescription="Create a new document." ma:contentTypeScope="" ma:versionID="17ebdbd2eef775d63cb14a9de4a1dbd5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8b64995e2b9b71e4ca2325b86481439f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e7e1319-75c4-490e-96c4-c8a4839e3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1fcad4-45a7-469e-b7f8-0db16ac5e4d8}" ma:internalName="TaxCatchAll" ma:showField="CatchAllData" ma:web="7b6e56b3-91d3-47fd-8cd2-af019663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C3BAA1-B620-44D0-A2AB-01AFCA0C5A84}">
  <ds:schemaRefs>
    <ds:schemaRef ds:uri="http://schemas.microsoft.com/office/2006/metadata/properties"/>
    <ds:schemaRef ds:uri="http://schemas.microsoft.com/office/infopath/2007/PartnerControls"/>
    <ds:schemaRef ds:uri="7e74a2a7-8a7a-4f23-9c15-99ffacc76100"/>
    <ds:schemaRef ds:uri="7b6e56b3-91d3-47fd-8cd2-af0196636f46"/>
  </ds:schemaRefs>
</ds:datastoreItem>
</file>

<file path=customXml/itemProps2.xml><?xml version="1.0" encoding="utf-8"?>
<ds:datastoreItem xmlns:ds="http://schemas.openxmlformats.org/officeDocument/2006/customXml" ds:itemID="{D95FC4B1-7886-4D0E-9989-5EAE559E2A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606972-77D2-4D43-973B-B0D27FDB0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4a2a7-8a7a-4f23-9c15-99ffacc76100"/>
    <ds:schemaRef ds:uri="7b6e56b3-91d3-47fd-8cd2-af0196636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Signe Kiin</cp:lastModifiedBy>
  <cp:lastPrinted>2023-02-08T12:36:56Z</cp:lastPrinted>
  <dcterms:created xsi:type="dcterms:W3CDTF">2022-11-30T16:37:39Z</dcterms:created>
  <dcterms:modified xsi:type="dcterms:W3CDTF">2023-02-08T12:41:33Z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</Properties>
</file>