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35" windowWidth="17400" windowHeight="9945" tabRatio="789" activeTab="0"/>
  </bookViews>
  <sheets>
    <sheet name="Tabel" sheetId="1" r:id="rId1"/>
    <sheet name="Selgitustega" sheetId="2" r:id="rId2"/>
  </sheets>
  <definedNames/>
  <calcPr fullCalcOnLoad="1"/>
</workbook>
</file>

<file path=xl/sharedStrings.xml><?xml version="1.0" encoding="utf-8"?>
<sst xmlns="http://schemas.openxmlformats.org/spreadsheetml/2006/main" count="358" uniqueCount="324">
  <si>
    <t>Muu sotsiaalne kaitse, sh. sotsiaalse kaitse haldus</t>
  </si>
  <si>
    <t>Muu sotsiaalsete riskirühmade kaitse</t>
  </si>
  <si>
    <t>Riiklik toimetulekutoetus</t>
  </si>
  <si>
    <t>Töötute sotsiaalne kaitse</t>
  </si>
  <si>
    <t>Muu perekondade ja laste sotsiaalne kaitse</t>
  </si>
  <si>
    <t>Toitjakaotanute sotsiaalne kaitse</t>
  </si>
  <si>
    <t>Muu eakate sotsiaalne kaitse</t>
  </si>
  <si>
    <t>Muu puuetega inimeste sotsiaalne kaitse</t>
  </si>
  <si>
    <t>Puuetega inimeste sotsiaalhoolekande asutused</t>
  </si>
  <si>
    <t>Haigete sotsiaalne kaitse</t>
  </si>
  <si>
    <t>Sotsiaalne kaitse</t>
  </si>
  <si>
    <t>Haridus</t>
  </si>
  <si>
    <t>Religiooni- ja muud ühiskonnateenused</t>
  </si>
  <si>
    <t>Ringhäälingu- ja kirjastamisteenused</t>
  </si>
  <si>
    <t>Muuseumid</t>
  </si>
  <si>
    <t>Rahva- ja kultuurimajad</t>
  </si>
  <si>
    <t>Raamatukogud</t>
  </si>
  <si>
    <t>Vaba aja üritused</t>
  </si>
  <si>
    <t>Noorsootöö ja noortekeskused</t>
  </si>
  <si>
    <t>Laste muusika- ja kunstikoolid</t>
  </si>
  <si>
    <t>Tervishoid</t>
  </si>
  <si>
    <t>Tänavavalgustus</t>
  </si>
  <si>
    <t>Elamu- ja kommunaalmajandus</t>
  </si>
  <si>
    <t>Saaste vähendamine</t>
  </si>
  <si>
    <t>Heitveekäitlus</t>
  </si>
  <si>
    <t>Jäätmekäitlus (prügivedu)</t>
  </si>
  <si>
    <t>Keskkonnakaitse</t>
  </si>
  <si>
    <t>Muu majandus (sh.majanduse haldamine)</t>
  </si>
  <si>
    <t>Turism</t>
  </si>
  <si>
    <t>Maanteetransport (vallateede- ja tänavate korrashoid)</t>
  </si>
  <si>
    <t>Elektrienergia</t>
  </si>
  <si>
    <t>Majandus</t>
  </si>
  <si>
    <t>Päästeteenused</t>
  </si>
  <si>
    <t>Politsei</t>
  </si>
  <si>
    <t>Avalik kord ja julgeolek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</si>
  <si>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</si>
  <si>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</si>
  <si>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</si>
  <si>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</si>
  <si>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</si>
  <si>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</si>
  <si>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</si>
  <si>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</si>
  <si>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FINANTSEERIMISTEGEVUS</t>
  </si>
  <si>
    <t>EELARVE TULEM (ÜLEJÄÄK (+) / PUUDUJÄÄK (-))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</si>
  <si>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</si>
  <si>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</si>
  <si>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</si>
  <si>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</si>
  <si>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</si>
  <si>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</si>
  <si>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</si>
  <si>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</si>
  <si>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</si>
  <si>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</si>
  <si>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</si>
  <si>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</si>
  <si>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</si>
  <si>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</si>
  <si>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</si>
  <si>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</si>
  <si>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</si>
  <si>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</si>
  <si>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</si>
  <si>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</si>
  <si>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Teede ja tänavate sulgemise maks</t>
  </si>
  <si>
    <t>Reklaamimaks</t>
  </si>
  <si>
    <t>Maamaks</t>
  </si>
  <si>
    <t>Füüsilise isiku tulumaks</t>
  </si>
  <si>
    <t>Maksutulud</t>
  </si>
  <si>
    <t>PÕHITEGEVUSE TULUD KOKKU</t>
  </si>
  <si>
    <t>PÕHITEGEVUSE KULUDE JA INVESTEERIMISTEGEVUSE VÄLJAMINEKUTE JAOTUS TEGEVUSALADE JÄRGI</t>
  </si>
  <si>
    <t>Saadavad toetused tegevuskuludeks</t>
  </si>
  <si>
    <t>Sotsiaalabitoetused ja muud toetused füüsilistele isikutele</t>
  </si>
  <si>
    <t>Sihtotstarbelised toetused tegevuskuludeks</t>
  </si>
  <si>
    <t>Mittesihtotstarbelised toetused</t>
  </si>
  <si>
    <t>3500, 352</t>
  </si>
  <si>
    <t>Muud saadud toetused tegevuskuludeks</t>
  </si>
  <si>
    <t>01</t>
  </si>
  <si>
    <t>01111</t>
  </si>
  <si>
    <t>01112</t>
  </si>
  <si>
    <t>01114</t>
  </si>
  <si>
    <t>01600</t>
  </si>
  <si>
    <t>01700</t>
  </si>
  <si>
    <t>03</t>
  </si>
  <si>
    <t>03100</t>
  </si>
  <si>
    <t>03200</t>
  </si>
  <si>
    <t>04</t>
  </si>
  <si>
    <t>04210</t>
  </si>
  <si>
    <t>04350</t>
  </si>
  <si>
    <t>04360</t>
  </si>
  <si>
    <t>04510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</si>
  <si>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</si>
  <si>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</si>
  <si>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</si>
  <si>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</si>
  <si>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</si>
  <si>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</si>
  <si>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</si>
  <si>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</si>
  <si>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</si>
  <si>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</si>
  <si>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</si>
  <si>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06400</t>
  </si>
  <si>
    <t>07</t>
  </si>
  <si>
    <t>08</t>
  </si>
  <si>
    <t>08102</t>
  </si>
  <si>
    <t>08105</t>
  </si>
  <si>
    <t>08107</t>
  </si>
  <si>
    <t>08109</t>
  </si>
  <si>
    <t>08201</t>
  </si>
  <si>
    <t>08202</t>
  </si>
  <si>
    <t>08203</t>
  </si>
  <si>
    <t>08300</t>
  </si>
  <si>
    <t>08400</t>
  </si>
  <si>
    <t>09</t>
  </si>
  <si>
    <t>09110</t>
  </si>
  <si>
    <t>09220</t>
  </si>
  <si>
    <t>09600</t>
  </si>
  <si>
    <t>09800</t>
  </si>
  <si>
    <t>10</t>
  </si>
  <si>
    <t>10110</t>
  </si>
  <si>
    <t>10120</t>
  </si>
  <si>
    <t>10121</t>
  </si>
  <si>
    <t>10201</t>
  </si>
  <si>
    <t>10300</t>
  </si>
  <si>
    <t>10402</t>
  </si>
  <si>
    <t>10500</t>
  </si>
  <si>
    <t>10701</t>
  </si>
  <si>
    <t>10702</t>
  </si>
  <si>
    <t>10900</t>
  </si>
  <si>
    <t>Eelarve</t>
  </si>
  <si>
    <t>Üldmajanduslikud arendusprojektid</t>
  </si>
  <si>
    <t>TÕRVA LINNAVALITSUS</t>
  </si>
  <si>
    <t>Koolitoit</t>
  </si>
  <si>
    <t>06300</t>
  </si>
  <si>
    <t>Veevarustus</t>
  </si>
  <si>
    <t>08103</t>
  </si>
  <si>
    <t>Koolitransport</t>
  </si>
  <si>
    <t>09601</t>
  </si>
  <si>
    <t>06605</t>
  </si>
  <si>
    <t>Lisaeelarve</t>
  </si>
  <si>
    <t xml:space="preserve">T U L U D   </t>
  </si>
  <si>
    <r>
      <t xml:space="preserve">Summa </t>
    </r>
    <r>
      <rPr>
        <b/>
        <sz val="12"/>
        <rFont val="Calibri"/>
        <family val="2"/>
      </rPr>
      <t>€</t>
    </r>
  </si>
  <si>
    <t>jaotus</t>
  </si>
  <si>
    <t>Kulude suunamine:</t>
  </si>
  <si>
    <t>invest.</t>
  </si>
  <si>
    <t xml:space="preserve">Sotsiaalkindlustusamet </t>
  </si>
  <si>
    <t>põhit.</t>
  </si>
  <si>
    <t>PRIA koolipiima toetus</t>
  </si>
  <si>
    <t>Toetus gümnaasiumis ja lasteaedades koolipiima ostuks</t>
  </si>
  <si>
    <t>PRIA koolipuuvilja toetus</t>
  </si>
  <si>
    <t>Toetus gümnaasiumis ja lasteaedades koolipuuvilja ostuks</t>
  </si>
  <si>
    <t>KULUD</t>
  </si>
  <si>
    <t>Tõrva Gümnaasium</t>
  </si>
  <si>
    <t>Lasteaed Mõmmik</t>
  </si>
  <si>
    <t>koolipiim, koolipuuvili</t>
  </si>
  <si>
    <t>Lasteaed Tõrvalill</t>
  </si>
  <si>
    <t>Tõrva Kultuurimaja</t>
  </si>
  <si>
    <t>Puudega inimeste sotsiaalne kaitse</t>
  </si>
  <si>
    <t>Igapäevaelu toetamise teenuse kulud (personalikulud, majandamiskulud)</t>
  </si>
  <si>
    <t>30</t>
  </si>
  <si>
    <t>3000</t>
  </si>
  <si>
    <t>3030</t>
  </si>
  <si>
    <t>3034</t>
  </si>
  <si>
    <t>Loomapidamismaks</t>
  </si>
  <si>
    <t>3044</t>
  </si>
  <si>
    <t>3045</t>
  </si>
  <si>
    <t>3047</t>
  </si>
  <si>
    <t>Parkimistasu</t>
  </si>
  <si>
    <t>32</t>
  </si>
  <si>
    <t>35200</t>
  </si>
  <si>
    <t>Tasandusfond</t>
  </si>
  <si>
    <t>35201</t>
  </si>
  <si>
    <t xml:space="preserve">Toetusfond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</si>
  <si>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</si>
  <si>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</si>
  <si>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</si>
  <si>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</si>
  <si>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</si>
  <si>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</si>
  <si>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</si>
  <si>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Antud toetused tegevuskuludeks</t>
  </si>
  <si>
    <t>40</t>
  </si>
  <si>
    <t>413</t>
  </si>
  <si>
    <t>4500</t>
  </si>
  <si>
    <t>452</t>
  </si>
  <si>
    <t>50</t>
  </si>
  <si>
    <t>Tööjõukulud</t>
  </si>
  <si>
    <t>55</t>
  </si>
  <si>
    <t>60</t>
  </si>
  <si>
    <t>381</t>
  </si>
  <si>
    <t>15</t>
  </si>
  <si>
    <t>3502</t>
  </si>
  <si>
    <t>4502</t>
  </si>
  <si>
    <t>1502</t>
  </si>
  <si>
    <t>1501</t>
  </si>
  <si>
    <t>1512</t>
  </si>
  <si>
    <t>1511</t>
  </si>
  <si>
    <t>1532</t>
  </si>
  <si>
    <t>1531</t>
  </si>
  <si>
    <t>Antavad laenud (-)</t>
  </si>
  <si>
    <t>655</t>
  </si>
  <si>
    <t>650</t>
  </si>
  <si>
    <t>2585</t>
  </si>
  <si>
    <t>Kohustuste võtmine (+)</t>
  </si>
  <si>
    <t>2586</t>
  </si>
  <si>
    <t>100</t>
  </si>
  <si>
    <t>NÕUETE JA KOHUSTUSTE SALDODE MUUTUS (tekkepõhise e/a korral) (+/-)</t>
  </si>
  <si>
    <t>Ülalnimetamata üldised valitsussektori kulud kokku</t>
  </si>
  <si>
    <t>02</t>
  </si>
  <si>
    <t>Riigikaitse</t>
  </si>
  <si>
    <t>Muu avalik kord ja julgeolek kokku</t>
  </si>
  <si>
    <t>04120</t>
  </si>
  <si>
    <t>Ettevõtluse arengu toetamine, stardiabi</t>
  </si>
  <si>
    <t>Põllumajandus</t>
  </si>
  <si>
    <t>04220</t>
  </si>
  <si>
    <t>Metsamajandus</t>
  </si>
  <si>
    <t>04230</t>
  </si>
  <si>
    <t>Kalandus ja jahindus</t>
  </si>
  <si>
    <t>Muu energia- ja soojamajandus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</si>
  <si>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</si>
  <si>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</si>
  <si>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</si>
  <si>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</si>
  <si>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</si>
  <si>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</si>
  <si>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</si>
  <si>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</si>
  <si>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Kaubandus ja laondus</t>
  </si>
  <si>
    <t>Ülalnimetamata majandus kokku</t>
  </si>
  <si>
    <t>Bioloogilise mitmekesisuse ja maastiku kaitse, haljastus</t>
  </si>
  <si>
    <t>Ülalnimetamata keskkonnakaitse kulud kokku</t>
  </si>
  <si>
    <t>Elamumajanduse arendamine</t>
  </si>
  <si>
    <t>06200</t>
  </si>
  <si>
    <t>Kommunaalmajanduse arendamine</t>
  </si>
  <si>
    <t>Muu elamu- ja kommunaalmajanduse tegevus</t>
  </si>
  <si>
    <t>Ülalnimetamata elamu-ja kommunaalmajanduse kulud kokku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</si>
  <si>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</si>
  <si>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</si>
  <si>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</si>
  <si>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</si>
  <si>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</si>
  <si>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</si>
  <si>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</si>
  <si>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</si>
  <si>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</si>
  <si>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</si>
  <si>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 kokku</t>
  </si>
  <si>
    <t>Vaba aeg, kultuur ja religioon</t>
  </si>
  <si>
    <t>Sport</t>
  </si>
  <si>
    <t>Puhkepargid ja -baasid</t>
  </si>
  <si>
    <t>08106</t>
  </si>
  <si>
    <t>Laste huvialamajad ja keskused</t>
  </si>
  <si>
    <t>08108</t>
  </si>
  <si>
    <t>Täiskasvanute huvialaasutused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</si>
  <si>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</si>
  <si>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</si>
  <si>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</si>
  <si>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</si>
  <si>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</si>
  <si>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</si>
  <si>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</si>
  <si>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</si>
  <si>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</si>
  <si>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</si>
  <si>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</si>
  <si>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</si>
  <si>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</si>
  <si>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</si>
  <si>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</si>
  <si>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</si>
  <si>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</si>
  <si>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</si>
  <si>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08600</t>
  </si>
  <si>
    <t>Muu vaba aeg, kultuur, religioon, sh. haldus</t>
  </si>
  <si>
    <t>Ülalnimetamata vaba aja, kultuuri ja religiooni kulud kokku</t>
  </si>
  <si>
    <t>Alusharidus (lasteaiad)</t>
  </si>
  <si>
    <t>09210-09221</t>
  </si>
  <si>
    <t>Üldhariduskoolid, sh LAK</t>
  </si>
  <si>
    <t>09222, 09223, 09300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</si>
  <si>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</si>
  <si>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</si>
  <si>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</si>
  <si>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</si>
  <si>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</si>
  <si>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09602</t>
  </si>
  <si>
    <t>Öömaja</t>
  </si>
  <si>
    <t>09609</t>
  </si>
  <si>
    <t>Muud hariduse abiteenused</t>
  </si>
  <si>
    <t>Muu haridus, sh. hariduse haldus</t>
  </si>
  <si>
    <t>Ülalnimetamata hariduse kulud kokku</t>
  </si>
  <si>
    <t>10200</t>
  </si>
  <si>
    <t>Eakate sotsiaalhoolekande asutused</t>
  </si>
  <si>
    <t>10400</t>
  </si>
  <si>
    <t>Laste ja noorte sotsiaalhoolekande asutused</t>
  </si>
  <si>
    <t>10600</t>
  </si>
  <si>
    <t>Eluasemeteenused sotsiaalsetele riskirühmadele</t>
  </si>
  <si>
    <t>10700</t>
  </si>
  <si>
    <t>Riskirühmade sotsiaalhoolekande asutused</t>
  </si>
  <si>
    <t>Ülalnimetamata sotsiaalse kaitse kulud kokku</t>
  </si>
  <si>
    <t>2015.a. eelarve</t>
  </si>
  <si>
    <t>2015.a</t>
  </si>
  <si>
    <t>Lisaeelarve  aprill 2015</t>
  </si>
  <si>
    <t>SA Keskkonnainvesteeringute keskus</t>
  </si>
  <si>
    <t>Toetus Tõrva Kultuurimaja katlamaja rekonstrueerimiseks</t>
  </si>
  <si>
    <t>inv</t>
  </si>
  <si>
    <t>Tõrva Kultuurimaja katlamaja rekonstrueerimine</t>
  </si>
  <si>
    <r>
      <t>Igapäevaelu toetamise teenus (jaan-juuni 2015 teenusel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28 inimest)</t>
    </r>
  </si>
  <si>
    <t>Muud kultuuriüritused</t>
  </si>
  <si>
    <t>Kaitseressursside Amet</t>
  </si>
  <si>
    <t>Toetus Tõrva Gümnaasiumis riigkaitse õpetuse kuludeks</t>
  </si>
  <si>
    <t>Riigikaitse õpetuse kulud Tõrva Gümnaasiumis</t>
  </si>
  <si>
    <t>Kultuuriministeerium</t>
  </si>
  <si>
    <t>Toetus  projektile Teater maal</t>
  </si>
  <si>
    <t>Rahvakultuuri Keskus</t>
  </si>
  <si>
    <t>Projekti Teater maal transpordikuludeks</t>
  </si>
  <si>
    <t>Projekti Väikekannel lasteaeda kannelde ostuks</t>
  </si>
  <si>
    <t>Toetus projektidele "Lasteaed Tõrvalill - Väikekannel lasteaeda" ja Omakultuuripäev- Mulk Helme kihelkonnas</t>
  </si>
  <si>
    <t>Omakultuuripäev - Mulk Helme kihelkonnas läbiviimise kulud</t>
  </si>
  <si>
    <t>Lisa 1</t>
  </si>
  <si>
    <t>määrusele nr</t>
  </si>
  <si>
    <t>Tõrva Linnavolikogu 21.04.2015</t>
  </si>
  <si>
    <t>2015.a. LISAEELARVE EELNÕU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</si>
</sst>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25]d\.\ mmmm\ yyyy&quot;. a.&quot;"/>
    <numFmt numFmtId="188" formatCode="dd\.mm\.yyyy;@"/>
    <numFmt numFmtId="189" formatCode="General_)"/>
    <numFmt numFmtId="190" formatCode="0.000"/>
    <numFmt numFmtId="191" formatCode="0.0000"/>
    <numFmt numFmtId="192" formatCode="#,##0.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3" applyNumberFormat="0" applyAlignment="0" applyProtection="0"/>
    <xf numFmtId="0" fontId="3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1" fillId="0" borderId="0" xfId="35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49" fontId="1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" fontId="13" fillId="0" borderId="10" xfId="48" applyNumberFormat="1" applyFont="1" applyFill="1" applyBorder="1" applyAlignment="1" applyProtection="1">
      <alignment/>
      <protection/>
    </xf>
    <xf numFmtId="4" fontId="13" fillId="0" borderId="11" xfId="48" applyNumberFormat="1" applyFont="1" applyFill="1" applyBorder="1" applyAlignment="1" applyProtection="1">
      <alignment/>
      <protection/>
    </xf>
    <xf numFmtId="4" fontId="6" fillId="0" borderId="11" xfId="46" applyNumberFormat="1" applyFont="1" applyFill="1" applyBorder="1">
      <alignment/>
      <protection/>
    </xf>
    <xf numFmtId="4" fontId="6" fillId="0" borderId="11" xfId="46" applyNumberFormat="1" applyFont="1" applyBorder="1">
      <alignment/>
      <protection/>
    </xf>
    <xf numFmtId="4" fontId="14" fillId="0" borderId="11" xfId="46" applyNumberFormat="1" applyFont="1" applyBorder="1" applyAlignment="1" applyProtection="1">
      <alignment/>
      <protection/>
    </xf>
    <xf numFmtId="0" fontId="8" fillId="0" borderId="11" xfId="46" applyFont="1" applyBorder="1">
      <alignment/>
      <protection/>
    </xf>
    <xf numFmtId="4" fontId="14" fillId="0" borderId="11" xfId="46" applyNumberFormat="1" applyFont="1" applyBorder="1" applyProtection="1">
      <alignment/>
      <protection/>
    </xf>
    <xf numFmtId="4" fontId="13" fillId="0" borderId="11" xfId="46" applyNumberFormat="1" applyFont="1" applyBorder="1" applyAlignment="1" applyProtection="1">
      <alignment/>
      <protection/>
    </xf>
    <xf numFmtId="0" fontId="51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left" wrapText="1"/>
    </xf>
    <xf numFmtId="49" fontId="13" fillId="0" borderId="17" xfId="0" applyNumberFormat="1" applyFont="1" applyFill="1" applyBorder="1" applyAlignment="1">
      <alignment horizontal="left" wrapText="1"/>
    </xf>
    <xf numFmtId="4" fontId="13" fillId="0" borderId="18" xfId="46" applyNumberFormat="1" applyFont="1" applyFill="1" applyBorder="1" applyProtection="1">
      <alignment/>
      <protection locked="0"/>
    </xf>
    <xf numFmtId="0" fontId="8" fillId="0" borderId="19" xfId="46" applyFont="1" applyBorder="1">
      <alignment/>
      <protection/>
    </xf>
    <xf numFmtId="4" fontId="13" fillId="0" borderId="18" xfId="48" applyNumberFormat="1" applyFont="1" applyFill="1" applyBorder="1" applyProtection="1">
      <alignment/>
      <protection locked="0"/>
    </xf>
    <xf numFmtId="49" fontId="13" fillId="0" borderId="11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left" wrapText="1"/>
    </xf>
    <xf numFmtId="49" fontId="14" fillId="0" borderId="23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left" wrapText="1"/>
    </xf>
    <xf numFmtId="49" fontId="14" fillId="0" borderId="26" xfId="0" applyNumberFormat="1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0" fontId="8" fillId="0" borderId="24" xfId="48" applyFont="1" applyFill="1" applyBorder="1" applyAlignment="1">
      <alignment horizontal="left"/>
      <protection/>
    </xf>
    <xf numFmtId="49" fontId="14" fillId="0" borderId="16" xfId="0" applyNumberFormat="1" applyFont="1" applyFill="1" applyBorder="1" applyAlignment="1">
      <alignment horizontal="left" wrapText="1"/>
    </xf>
    <xf numFmtId="49" fontId="14" fillId="0" borderId="17" xfId="0" applyNumberFormat="1" applyFont="1" applyFill="1" applyBorder="1" applyAlignment="1">
      <alignment horizontal="left" wrapText="1"/>
    </xf>
    <xf numFmtId="4" fontId="14" fillId="0" borderId="30" xfId="48" applyNumberFormat="1" applyFont="1" applyFill="1" applyBorder="1" applyProtection="1">
      <alignment/>
      <protection locked="0"/>
    </xf>
    <xf numFmtId="4" fontId="14" fillId="0" borderId="31" xfId="48" applyNumberFormat="1" applyFont="1" applyFill="1" applyBorder="1" applyProtection="1">
      <alignment/>
      <protection locked="0"/>
    </xf>
    <xf numFmtId="4" fontId="14" fillId="0" borderId="32" xfId="48" applyNumberFormat="1" applyFont="1" applyFill="1" applyBorder="1" applyProtection="1">
      <alignment/>
      <protection locked="0"/>
    </xf>
    <xf numFmtId="4" fontId="14" fillId="0" borderId="30" xfId="48" applyNumberFormat="1" applyFont="1" applyFill="1" applyBorder="1" applyAlignment="1" applyProtection="1">
      <alignment/>
      <protection/>
    </xf>
    <xf numFmtId="4" fontId="14" fillId="0" borderId="31" xfId="48" applyNumberFormat="1" applyFont="1" applyFill="1" applyBorder="1" applyAlignment="1" applyProtection="1">
      <alignment/>
      <protection/>
    </xf>
    <xf numFmtId="4" fontId="14" fillId="0" borderId="32" xfId="48" applyNumberFormat="1" applyFont="1" applyFill="1" applyBorder="1" applyAlignment="1" applyProtection="1">
      <alignment/>
      <protection/>
    </xf>
    <xf numFmtId="0" fontId="8" fillId="0" borderId="30" xfId="46" applyFont="1" applyBorder="1">
      <alignment/>
      <protection/>
    </xf>
    <xf numFmtId="4" fontId="14" fillId="0" borderId="30" xfId="48" applyNumberFormat="1" applyFont="1" applyFill="1" applyBorder="1" applyAlignment="1" applyProtection="1">
      <alignment/>
      <protection locked="0"/>
    </xf>
    <xf numFmtId="4" fontId="14" fillId="0" borderId="32" xfId="48" applyNumberFormat="1" applyFont="1" applyFill="1" applyBorder="1" applyAlignment="1" applyProtection="1">
      <alignment/>
      <protection locked="0"/>
    </xf>
    <xf numFmtId="4" fontId="14" fillId="0" borderId="31" xfId="48" applyNumberFormat="1" applyFont="1" applyFill="1" applyBorder="1" applyAlignment="1" applyProtection="1">
      <alignment/>
      <protection locked="0"/>
    </xf>
    <xf numFmtId="4" fontId="8" fillId="0" borderId="31" xfId="46" applyNumberFormat="1" applyFont="1" applyBorder="1">
      <alignment/>
      <protection/>
    </xf>
    <xf numFmtId="4" fontId="14" fillId="0" borderId="30" xfId="46" applyNumberFormat="1" applyFont="1" applyFill="1" applyBorder="1" applyProtection="1">
      <alignment/>
      <protection locked="0"/>
    </xf>
    <xf numFmtId="4" fontId="8" fillId="0" borderId="32" xfId="46" applyNumberFormat="1" applyFont="1" applyBorder="1">
      <alignment/>
      <protection/>
    </xf>
    <xf numFmtId="4" fontId="14" fillId="0" borderId="30" xfId="46" applyNumberFormat="1" applyFont="1" applyBorder="1" applyAlignment="1" applyProtection="1">
      <alignment/>
      <protection locked="0"/>
    </xf>
    <xf numFmtId="4" fontId="14" fillId="0" borderId="31" xfId="46" applyNumberFormat="1" applyFont="1" applyBorder="1" applyAlignment="1" applyProtection="1">
      <alignment/>
      <protection locked="0"/>
    </xf>
    <xf numFmtId="4" fontId="14" fillId="0" borderId="31" xfId="46" applyNumberFormat="1" applyFont="1" applyBorder="1" applyAlignment="1" applyProtection="1">
      <alignment/>
      <protection/>
    </xf>
    <xf numFmtId="4" fontId="14" fillId="0" borderId="32" xfId="46" applyNumberFormat="1" applyFont="1" applyBorder="1" applyProtection="1">
      <alignment/>
      <protection locked="0"/>
    </xf>
    <xf numFmtId="0" fontId="8" fillId="0" borderId="32" xfId="46" applyFont="1" applyBorder="1">
      <alignment/>
      <protection/>
    </xf>
    <xf numFmtId="4" fontId="14" fillId="0" borderId="31" xfId="46" applyNumberFormat="1" applyFont="1" applyBorder="1" applyProtection="1">
      <alignment/>
      <protection locked="0"/>
    </xf>
    <xf numFmtId="4" fontId="14" fillId="0" borderId="32" xfId="46" applyNumberFormat="1" applyFont="1" applyBorder="1" applyAlignment="1" applyProtection="1">
      <alignment/>
      <protection locked="0"/>
    </xf>
    <xf numFmtId="4" fontId="14" fillId="33" borderId="30" xfId="0" applyNumberFormat="1" applyFont="1" applyFill="1" applyBorder="1" applyAlignment="1">
      <alignment horizontal="right"/>
    </xf>
    <xf numFmtId="4" fontId="14" fillId="33" borderId="31" xfId="0" applyNumberFormat="1" applyFont="1" applyFill="1" applyBorder="1" applyAlignment="1">
      <alignment horizontal="right"/>
    </xf>
    <xf numFmtId="4" fontId="14" fillId="33" borderId="32" xfId="0" applyNumberFormat="1" applyFont="1" applyFill="1" applyBorder="1" applyAlignment="1">
      <alignment horizontal="right"/>
    </xf>
    <xf numFmtId="4" fontId="14" fillId="33" borderId="19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4" fillId="34" borderId="33" xfId="0" applyNumberFormat="1" applyFont="1" applyFill="1" applyBorder="1" applyAlignment="1">
      <alignment horizontal="left" wrapText="1"/>
    </xf>
    <xf numFmtId="49" fontId="14" fillId="34" borderId="34" xfId="0" applyNumberFormat="1" applyFont="1" applyFill="1" applyBorder="1" applyAlignment="1">
      <alignment horizontal="left" wrapText="1"/>
    </xf>
    <xf numFmtId="4" fontId="14" fillId="34" borderId="35" xfId="46" applyNumberFormat="1" applyFont="1" applyFill="1" applyBorder="1">
      <alignment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horizontal="left"/>
      <protection/>
    </xf>
    <xf numFmtId="0" fontId="6" fillId="0" borderId="0" xfId="46" applyFont="1">
      <alignment/>
      <protection/>
    </xf>
    <xf numFmtId="0" fontId="16" fillId="0" borderId="0" xfId="46" applyFont="1">
      <alignment/>
      <protection/>
    </xf>
    <xf numFmtId="0" fontId="4" fillId="0" borderId="0" xfId="46" applyFont="1" applyFill="1" applyProtection="1">
      <alignment/>
      <protection locked="0"/>
    </xf>
    <xf numFmtId="0" fontId="1" fillId="0" borderId="0" xfId="46" applyFont="1" applyFill="1" applyProtection="1">
      <alignment/>
      <protection locked="0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="115" zoomScaleNormal="115" zoomScalePageLayoutView="0" workbookViewId="0" topLeftCell="A1">
      <selection activeCell="B4" sqref="B4"/>
    </sheetView>
  </sheetViews>
  <sheetFormatPr defaultColWidth="9.140625" defaultRowHeight="12.75"/>
  <cols>
    <col min="1" max="1" width="9.140625" style="6" customWidth="1"/>
    <col min="2" max="2" width="39.00390625" style="6" customWidth="1"/>
    <col min="3" max="3" width="13.421875" style="0" customWidth="1"/>
    <col min="4" max="4" width="11.57421875" style="0" customWidth="1"/>
    <col min="5" max="5" width="14.57421875" style="0" customWidth="1"/>
  </cols>
  <sheetData>
    <row r="1" spans="2:5" ht="15">
      <c r="B1" s="96"/>
      <c r="C1" s="96"/>
      <c r="D1" s="97"/>
      <c r="E1" s="97" t="s">
        <v>320</v>
      </c>
    </row>
    <row r="2" spans="2:5" ht="15">
      <c r="B2" s="98" t="s">
        <v>133</v>
      </c>
      <c r="C2" s="99"/>
      <c r="D2" s="97" t="s">
        <v>322</v>
      </c>
      <c r="E2" s="97"/>
    </row>
    <row r="3" spans="1:5" ht="14.25" customHeight="1">
      <c r="A3" s="32"/>
      <c r="B3" s="100" t="s">
        <v>323</v>
      </c>
      <c r="C3" s="101"/>
      <c r="D3" s="97"/>
      <c r="E3" s="97" t="s">
        <v>321</v>
      </c>
    </row>
    <row r="4" spans="1:5" ht="14.25" customHeight="1" thickBot="1">
      <c r="A4" s="32"/>
      <c r="B4" s="100"/>
      <c r="C4" s="101"/>
      <c r="D4" s="97"/>
      <c r="E4" s="97"/>
    </row>
    <row r="5" spans="1:5" ht="14.25" customHeight="1" thickBot="1">
      <c r="A5" s="33"/>
      <c r="B5" s="32"/>
      <c r="C5" s="92" t="s">
        <v>301</v>
      </c>
      <c r="D5" s="92" t="s">
        <v>141</v>
      </c>
      <c r="E5" s="92" t="s">
        <v>302</v>
      </c>
    </row>
    <row r="6" spans="1:5" ht="14.25" customHeight="1" thickBot="1">
      <c r="A6" s="53"/>
      <c r="B6" s="54" t="s">
        <v>70</v>
      </c>
      <c r="C6" s="34">
        <f>C7+C14+C15+C19</f>
        <v>3172200</v>
      </c>
      <c r="D6" s="34">
        <f>D7+D14+D15+D19</f>
        <v>27141.82</v>
      </c>
      <c r="E6" s="34">
        <f>E7+E14+E15+E19</f>
        <v>3199341.8200000003</v>
      </c>
    </row>
    <row r="7" spans="1:5" ht="14.25" customHeight="1" thickBot="1">
      <c r="A7" s="43" t="s">
        <v>161</v>
      </c>
      <c r="B7" s="55" t="s">
        <v>69</v>
      </c>
      <c r="C7" s="35">
        <f>SUM(C8:C13)</f>
        <v>1508100</v>
      </c>
      <c r="D7" s="35">
        <f>SUM(D8:D13)</f>
        <v>0</v>
      </c>
      <c r="E7" s="35">
        <f>SUM(E8:E13)</f>
        <v>1508100</v>
      </c>
    </row>
    <row r="8" spans="1:5" ht="14.25" customHeight="1">
      <c r="A8" s="56" t="s">
        <v>162</v>
      </c>
      <c r="B8" s="57" t="s">
        <v>68</v>
      </c>
      <c r="C8" s="68">
        <v>1490000</v>
      </c>
      <c r="D8" s="68"/>
      <c r="E8" s="68">
        <f>C8+D8</f>
        <v>1490000</v>
      </c>
    </row>
    <row r="9" spans="1:5" ht="14.25" customHeight="1">
      <c r="A9" s="58" t="s">
        <v>163</v>
      </c>
      <c r="B9" s="59" t="s">
        <v>67</v>
      </c>
      <c r="C9" s="69">
        <v>16000</v>
      </c>
      <c r="D9" s="69"/>
      <c r="E9" s="69">
        <f>C9+D9</f>
        <v>16000</v>
      </c>
    </row>
    <row r="10" spans="1:5" ht="14.25" customHeight="1">
      <c r="A10" s="58" t="s">
        <v>164</v>
      </c>
      <c r="B10" s="59" t="s">
        <v>165</v>
      </c>
      <c r="C10" s="69"/>
      <c r="D10" s="69"/>
      <c r="E10" s="69"/>
    </row>
    <row r="11" spans="1:5" ht="14.25" customHeight="1">
      <c r="A11" s="58" t="s">
        <v>166</v>
      </c>
      <c r="B11" s="59" t="s">
        <v>66</v>
      </c>
      <c r="C11" s="69">
        <v>1100</v>
      </c>
      <c r="D11" s="69"/>
      <c r="E11" s="69">
        <f>C11+D11</f>
        <v>1100</v>
      </c>
    </row>
    <row r="12" spans="1:5" ht="14.25" customHeight="1">
      <c r="A12" s="58" t="s">
        <v>167</v>
      </c>
      <c r="B12" s="59" t="s">
        <v>65</v>
      </c>
      <c r="C12" s="69">
        <v>1000</v>
      </c>
      <c r="D12" s="69"/>
      <c r="E12" s="69">
        <f>C12+D12</f>
        <v>1000</v>
      </c>
    </row>
    <row r="13" spans="1:5" ht="14.25" customHeight="1" thickBot="1">
      <c r="A13" s="60" t="s">
        <v>168</v>
      </c>
      <c r="B13" s="61" t="s">
        <v>169</v>
      </c>
      <c r="C13" s="70"/>
      <c r="D13" s="70"/>
      <c r="E13" s="70"/>
    </row>
    <row r="14" spans="1:5" ht="14.25" customHeight="1" thickBot="1">
      <c r="A14" s="44" t="s">
        <v>170</v>
      </c>
      <c r="B14" s="62" t="s">
        <v>64</v>
      </c>
      <c r="C14" s="35">
        <v>463906</v>
      </c>
      <c r="D14" s="35"/>
      <c r="E14" s="35">
        <f>C14+D14</f>
        <v>463906</v>
      </c>
    </row>
    <row r="15" spans="1:5" ht="14.25" customHeight="1" thickBot="1">
      <c r="A15" s="44"/>
      <c r="B15" s="62" t="s">
        <v>72</v>
      </c>
      <c r="C15" s="35">
        <f>C16+C17+C18</f>
        <v>1197694</v>
      </c>
      <c r="D15" s="35">
        <f>D16+D17+D18</f>
        <v>27141.82</v>
      </c>
      <c r="E15" s="35">
        <f>E16+E17+E18</f>
        <v>1224835.82</v>
      </c>
    </row>
    <row r="16" spans="1:5" ht="14.25" customHeight="1">
      <c r="A16" s="56" t="s">
        <v>171</v>
      </c>
      <c r="B16" s="57" t="s">
        <v>172</v>
      </c>
      <c r="C16" s="71">
        <v>356811</v>
      </c>
      <c r="D16" s="71"/>
      <c r="E16" s="68">
        <f>C16+D16</f>
        <v>356811</v>
      </c>
    </row>
    <row r="17" spans="1:5" ht="14.25" customHeight="1">
      <c r="A17" s="58" t="s">
        <v>173</v>
      </c>
      <c r="B17" s="59" t="s">
        <v>174</v>
      </c>
      <c r="C17" s="72">
        <v>828595</v>
      </c>
      <c r="D17" s="72"/>
      <c r="E17" s="69">
        <f>C17+D17</f>
        <v>828595</v>
      </c>
    </row>
    <row r="18" spans="1:5" ht="14.25" customHeight="1" thickBot="1">
      <c r="A18" s="60" t="s">
        <v>76</v>
      </c>
      <c r="B18" s="61" t="s">
        <v>77</v>
      </c>
      <c r="C18" s="73">
        <v>12288</v>
      </c>
      <c r="D18" s="73">
        <f>25739.02+1402.8</f>
        <v>27141.82</v>
      </c>
      <c r="E18" s="70">
        <f>C18+D18</f>
        <v>39429.82</v>
      </c>
    </row>
    <row r="19" spans="1:5" ht="14.25" customHeight="1" thickBot="1">
      <c r="A19" s="44"/>
      <c r="B19" s="62" t="s">
        <v>63</v>
      </c>
      <c r="C19" s="35">
        <f>SUM(C20:C23)</f>
        <v>2500</v>
      </c>
      <c r="D19" s="35">
        <f>SUM(D20:D23)</f>
        <v>0</v>
      </c>
      <c r="E19" s="35">
        <f>SUM(E20:E23)</f>
        <v>2500</v>
      </c>
    </row>
    <row r="20" spans="1:5" ht="14.25" customHeight="1">
      <c r="A20" s="56" t="s">
        <v>175</v>
      </c>
      <c r="B20" s="57" t="s">
        <v>176</v>
      </c>
      <c r="C20" s="74"/>
      <c r="D20" s="74"/>
      <c r="E20" s="74"/>
    </row>
    <row r="21" spans="1:5" ht="14.25" customHeight="1">
      <c r="A21" s="58" t="s">
        <v>177</v>
      </c>
      <c r="B21" s="59" t="s">
        <v>178</v>
      </c>
      <c r="C21" s="69">
        <v>2000</v>
      </c>
      <c r="D21" s="69"/>
      <c r="E21" s="69">
        <f>C21+D21</f>
        <v>2000</v>
      </c>
    </row>
    <row r="22" spans="1:5" ht="14.25" customHeight="1">
      <c r="A22" s="58" t="s">
        <v>179</v>
      </c>
      <c r="B22" s="59" t="s">
        <v>180</v>
      </c>
      <c r="C22" s="72">
        <v>200</v>
      </c>
      <c r="D22" s="72"/>
      <c r="E22" s="69">
        <f>C22+D22</f>
        <v>200</v>
      </c>
    </row>
    <row r="23" spans="1:5" ht="14.25" customHeight="1" thickBot="1">
      <c r="A23" s="60" t="s">
        <v>181</v>
      </c>
      <c r="B23" s="61" t="s">
        <v>63</v>
      </c>
      <c r="C23" s="73">
        <v>300</v>
      </c>
      <c r="D23" s="73"/>
      <c r="E23" s="70">
        <f>C23+D23</f>
        <v>300</v>
      </c>
    </row>
    <row r="24" spans="1:5" ht="14.25" customHeight="1" thickBot="1">
      <c r="A24" s="44"/>
      <c r="B24" s="62" t="s">
        <v>62</v>
      </c>
      <c r="C24" s="35">
        <f>C25+C30</f>
        <v>-3092852.84</v>
      </c>
      <c r="D24" s="35">
        <f>D25+D30</f>
        <v>-27141.82</v>
      </c>
      <c r="E24" s="35">
        <f>E25+E30</f>
        <v>-3119994.66</v>
      </c>
    </row>
    <row r="25" spans="1:5" ht="14.25" customHeight="1" thickBot="1">
      <c r="A25" s="44"/>
      <c r="B25" s="62" t="s">
        <v>182</v>
      </c>
      <c r="C25" s="35">
        <f>C26+C27+C28+C29</f>
        <v>-261539.91</v>
      </c>
      <c r="D25" s="35">
        <f>D26+D27+D28+D29</f>
        <v>0</v>
      </c>
      <c r="E25" s="35">
        <f>E26+E27+E28+E29</f>
        <v>-261539.91</v>
      </c>
    </row>
    <row r="26" spans="1:5" ht="14.25" customHeight="1">
      <c r="A26" s="56" t="s">
        <v>183</v>
      </c>
      <c r="B26" s="57" t="s">
        <v>61</v>
      </c>
      <c r="C26" s="75"/>
      <c r="D26" s="75"/>
      <c r="E26" s="75"/>
    </row>
    <row r="27" spans="1:5" ht="14.25" customHeight="1">
      <c r="A27" s="58" t="s">
        <v>184</v>
      </c>
      <c r="B27" s="59" t="s">
        <v>73</v>
      </c>
      <c r="C27" s="72">
        <v>-107055.91</v>
      </c>
      <c r="D27" s="72"/>
      <c r="E27" s="69">
        <f>C27+D27</f>
        <v>-107055.91</v>
      </c>
    </row>
    <row r="28" spans="1:5" ht="14.25" customHeight="1">
      <c r="A28" s="58" t="s">
        <v>185</v>
      </c>
      <c r="B28" s="59" t="s">
        <v>74</v>
      </c>
      <c r="C28" s="72"/>
      <c r="D28" s="72"/>
      <c r="E28" s="69">
        <f>C28+D28</f>
        <v>0</v>
      </c>
    </row>
    <row r="29" spans="1:5" ht="14.25" customHeight="1" thickBot="1">
      <c r="A29" s="60" t="s">
        <v>186</v>
      </c>
      <c r="B29" s="61" t="s">
        <v>75</v>
      </c>
      <c r="C29" s="76">
        <v>-154484</v>
      </c>
      <c r="D29" s="76"/>
      <c r="E29" s="70">
        <f>C29+D29</f>
        <v>-154484</v>
      </c>
    </row>
    <row r="30" spans="1:5" ht="14.25" customHeight="1" thickBot="1">
      <c r="A30" s="44"/>
      <c r="B30" s="62" t="s">
        <v>60</v>
      </c>
      <c r="C30" s="35">
        <f>C31+C32+C33</f>
        <v>-2831312.9299999997</v>
      </c>
      <c r="D30" s="35">
        <f>D31+D32+D33</f>
        <v>-27141.82</v>
      </c>
      <c r="E30" s="35">
        <f>E31+E32+E33</f>
        <v>-2858454.75</v>
      </c>
    </row>
    <row r="31" spans="1:5" ht="14.25" customHeight="1">
      <c r="A31" s="56" t="s">
        <v>187</v>
      </c>
      <c r="B31" s="57" t="s">
        <v>188</v>
      </c>
      <c r="C31" s="71">
        <v>-1992072.94</v>
      </c>
      <c r="D31" s="71">
        <v>-15655</v>
      </c>
      <c r="E31" s="68">
        <f>C31+D31</f>
        <v>-2007727.94</v>
      </c>
    </row>
    <row r="32" spans="1:5" ht="14.25" customHeight="1">
      <c r="A32" s="58" t="s">
        <v>189</v>
      </c>
      <c r="B32" s="59" t="s">
        <v>59</v>
      </c>
      <c r="C32" s="72">
        <v>-824152.99</v>
      </c>
      <c r="D32" s="72">
        <f>-10084.02-1402.8</f>
        <v>-11486.82</v>
      </c>
      <c r="E32" s="69">
        <f>C32+D32</f>
        <v>-835639.8099999999</v>
      </c>
    </row>
    <row r="33" spans="1:5" ht="14.25" customHeight="1" thickBot="1">
      <c r="A33" s="60" t="s">
        <v>190</v>
      </c>
      <c r="B33" s="61" t="s">
        <v>58</v>
      </c>
      <c r="C33" s="76">
        <v>-15087</v>
      </c>
      <c r="D33" s="76"/>
      <c r="E33" s="70">
        <f>C33+D33</f>
        <v>-15087</v>
      </c>
    </row>
    <row r="34" spans="1:5" ht="14.25" customHeight="1" thickBot="1">
      <c r="A34" s="44"/>
      <c r="B34" s="62" t="s">
        <v>57</v>
      </c>
      <c r="C34" s="36">
        <f>C6+C24</f>
        <v>79347.16000000015</v>
      </c>
      <c r="D34" s="36">
        <f>D6+D24</f>
        <v>0</v>
      </c>
      <c r="E34" s="36">
        <f>E6+E24</f>
        <v>79347.16000000015</v>
      </c>
    </row>
    <row r="35" spans="1:5" ht="14.25" customHeight="1" thickBot="1">
      <c r="A35" s="44"/>
      <c r="B35" s="62" t="s">
        <v>56</v>
      </c>
      <c r="C35" s="37">
        <f>C36+C37+C38+C39+C40+C41+C42+C43+C44+C45+C46+C47</f>
        <v>-325243</v>
      </c>
      <c r="D35" s="37">
        <f>D36+D37+D38+D39+D40+D41+D42+D43+D44+D45+D46+D47</f>
        <v>0</v>
      </c>
      <c r="E35" s="37">
        <f>E36+E37+E38+E39+E40+E41+E42+E43+E44+E45+E46+E47</f>
        <v>-325243</v>
      </c>
    </row>
    <row r="36" spans="1:5" ht="14.25" customHeight="1">
      <c r="A36" s="56" t="s">
        <v>191</v>
      </c>
      <c r="B36" s="57" t="s">
        <v>55</v>
      </c>
      <c r="C36" s="75">
        <v>0</v>
      </c>
      <c r="D36" s="75"/>
      <c r="E36" s="68">
        <f>C36+D36</f>
        <v>0</v>
      </c>
    </row>
    <row r="37" spans="1:5" ht="14.25" customHeight="1">
      <c r="A37" s="58" t="s">
        <v>192</v>
      </c>
      <c r="B37" s="59" t="s">
        <v>49</v>
      </c>
      <c r="C37" s="77">
        <v>-311527</v>
      </c>
      <c r="D37" s="77">
        <v>-28464.6</v>
      </c>
      <c r="E37" s="69">
        <f>C37+D37</f>
        <v>-339991.6</v>
      </c>
    </row>
    <row r="38" spans="1:5" ht="14.25" customHeight="1">
      <c r="A38" s="58" t="s">
        <v>193</v>
      </c>
      <c r="B38" s="59" t="s">
        <v>53</v>
      </c>
      <c r="C38" s="72">
        <v>0</v>
      </c>
      <c r="D38" s="72">
        <v>28464.6</v>
      </c>
      <c r="E38" s="69">
        <f>C38+D38</f>
        <v>28464.6</v>
      </c>
    </row>
    <row r="39" spans="1:5" ht="14.25" customHeight="1">
      <c r="A39" s="58" t="s">
        <v>194</v>
      </c>
      <c r="B39" s="59" t="s">
        <v>47</v>
      </c>
      <c r="C39" s="77">
        <v>0</v>
      </c>
      <c r="D39" s="77"/>
      <c r="E39" s="69">
        <f>C39+D39</f>
        <v>0</v>
      </c>
    </row>
    <row r="40" spans="1:5" ht="14.25" customHeight="1">
      <c r="A40" s="58" t="s">
        <v>195</v>
      </c>
      <c r="B40" s="59" t="s">
        <v>52</v>
      </c>
      <c r="C40" s="78"/>
      <c r="D40" s="78"/>
      <c r="E40" s="78"/>
    </row>
    <row r="41" spans="1:5" ht="14.25" customHeight="1">
      <c r="A41" s="58" t="s">
        <v>196</v>
      </c>
      <c r="B41" s="59" t="s">
        <v>46</v>
      </c>
      <c r="C41" s="78"/>
      <c r="D41" s="78"/>
      <c r="E41" s="78"/>
    </row>
    <row r="42" spans="1:5" ht="14.25" customHeight="1">
      <c r="A42" s="58" t="s">
        <v>197</v>
      </c>
      <c r="B42" s="59" t="s">
        <v>51</v>
      </c>
      <c r="C42" s="78"/>
      <c r="D42" s="78"/>
      <c r="E42" s="78"/>
    </row>
    <row r="43" spans="1:5" ht="14.25" customHeight="1">
      <c r="A43" s="58" t="s">
        <v>198</v>
      </c>
      <c r="B43" s="59" t="s">
        <v>45</v>
      </c>
      <c r="C43" s="78"/>
      <c r="D43" s="78"/>
      <c r="E43" s="78"/>
    </row>
    <row r="44" spans="1:5" ht="14.25" customHeight="1">
      <c r="A44" s="58" t="s">
        <v>199</v>
      </c>
      <c r="B44" s="59" t="s">
        <v>50</v>
      </c>
      <c r="C44" s="77"/>
      <c r="D44" s="77"/>
      <c r="E44" s="77"/>
    </row>
    <row r="45" spans="1:5" ht="14.25" customHeight="1">
      <c r="A45" s="58" t="s">
        <v>200</v>
      </c>
      <c r="B45" s="59" t="s">
        <v>201</v>
      </c>
      <c r="C45" s="78"/>
      <c r="D45" s="78"/>
      <c r="E45" s="78"/>
    </row>
    <row r="46" spans="1:5" ht="14.25" customHeight="1">
      <c r="A46" s="58" t="s">
        <v>202</v>
      </c>
      <c r="B46" s="59" t="s">
        <v>54</v>
      </c>
      <c r="C46" s="78"/>
      <c r="D46" s="78"/>
      <c r="E46" s="78"/>
    </row>
    <row r="47" spans="1:5" ht="14.25" customHeight="1" thickBot="1">
      <c r="A47" s="60" t="s">
        <v>203</v>
      </c>
      <c r="B47" s="61" t="s">
        <v>48</v>
      </c>
      <c r="C47" s="76">
        <v>-13716</v>
      </c>
      <c r="D47" s="76"/>
      <c r="E47" s="70">
        <f>C47+D47</f>
        <v>-13716</v>
      </c>
    </row>
    <row r="48" spans="1:5" ht="14.25" customHeight="1" thickBot="1">
      <c r="A48" s="44"/>
      <c r="B48" s="62" t="s">
        <v>44</v>
      </c>
      <c r="C48" s="36">
        <f>C34+C35</f>
        <v>-245895.83999999985</v>
      </c>
      <c r="D48" s="36">
        <f>D34+D35</f>
        <v>0</v>
      </c>
      <c r="E48" s="36">
        <f>E34+E35</f>
        <v>-245895.83999999985</v>
      </c>
    </row>
    <row r="49" spans="1:5" ht="14.25" customHeight="1" thickBot="1">
      <c r="A49" s="44"/>
      <c r="B49" s="62" t="s">
        <v>43</v>
      </c>
      <c r="C49" s="37">
        <f>C50+C51</f>
        <v>-4474</v>
      </c>
      <c r="D49" s="37">
        <f>D50+D51</f>
        <v>0</v>
      </c>
      <c r="E49" s="37">
        <f>E50+E51</f>
        <v>-4474</v>
      </c>
    </row>
    <row r="50" spans="1:5" ht="14.25" customHeight="1">
      <c r="A50" s="56" t="s">
        <v>204</v>
      </c>
      <c r="B50" s="57" t="s">
        <v>205</v>
      </c>
      <c r="C50" s="79">
        <v>70000</v>
      </c>
      <c r="D50" s="79"/>
      <c r="E50" s="68">
        <f>C50+D50</f>
        <v>70000</v>
      </c>
    </row>
    <row r="51" spans="1:5" ht="14.25" customHeight="1" thickBot="1">
      <c r="A51" s="60" t="s">
        <v>206</v>
      </c>
      <c r="B51" s="61" t="s">
        <v>42</v>
      </c>
      <c r="C51" s="80">
        <v>-74474</v>
      </c>
      <c r="D51" s="80"/>
      <c r="E51" s="70">
        <f>C51+D51</f>
        <v>-74474</v>
      </c>
    </row>
    <row r="52" spans="1:5" ht="14.25" customHeight="1">
      <c r="A52" s="45" t="s">
        <v>207</v>
      </c>
      <c r="B52" s="46" t="s">
        <v>41</v>
      </c>
      <c r="C52" s="49">
        <v>-250369.84</v>
      </c>
      <c r="D52" s="49"/>
      <c r="E52" s="51">
        <f>C52+D52</f>
        <v>-250369.84</v>
      </c>
    </row>
    <row r="53" spans="1:5" ht="14.25" customHeight="1" thickBot="1">
      <c r="A53" s="47"/>
      <c r="B53" s="48" t="s">
        <v>208</v>
      </c>
      <c r="C53" s="50"/>
      <c r="D53" s="50"/>
      <c r="E53" s="50"/>
    </row>
    <row r="54" spans="1:5" ht="6.75" customHeight="1" thickBot="1">
      <c r="A54" s="93"/>
      <c r="B54" s="94"/>
      <c r="C54" s="95"/>
      <c r="D54" s="95"/>
      <c r="E54" s="95"/>
    </row>
    <row r="55" spans="1:5" ht="47.25" customHeight="1" thickBot="1">
      <c r="A55" s="52"/>
      <c r="B55" s="52" t="s">
        <v>71</v>
      </c>
      <c r="C55" s="35">
        <f>C56+C63+C64+C68+C85+C91+C98+C105+C129+C141</f>
        <v>3492569.8400000003</v>
      </c>
      <c r="D55" s="35">
        <f>D56+D63+D64+D68+D85+D91+D98+D105+D129+D141</f>
        <v>55606.42</v>
      </c>
      <c r="E55" s="35">
        <f>E56+E63+E64+E68+E85+E91+E98+E105+E129+E141</f>
        <v>3478176.2600000002</v>
      </c>
    </row>
    <row r="56" spans="1:5" ht="14.25" customHeight="1" thickBot="1">
      <c r="A56" s="44" t="s">
        <v>78</v>
      </c>
      <c r="B56" s="62" t="s">
        <v>40</v>
      </c>
      <c r="C56" s="38">
        <f>SUM(C57:C62)</f>
        <v>370981.02</v>
      </c>
      <c r="D56" s="38">
        <f>SUM(D57:D62)</f>
        <v>0</v>
      </c>
      <c r="E56" s="38">
        <f>SUM(E57:E62)</f>
        <v>370981.02</v>
      </c>
    </row>
    <row r="57" spans="1:5" ht="14.25" customHeight="1">
      <c r="A57" s="56" t="s">
        <v>79</v>
      </c>
      <c r="B57" s="57" t="s">
        <v>39</v>
      </c>
      <c r="C57" s="81">
        <v>20328.34</v>
      </c>
      <c r="D57" s="81"/>
      <c r="E57" s="81">
        <f>C57+D57</f>
        <v>20328.34</v>
      </c>
    </row>
    <row r="58" spans="1:5" ht="14.25" customHeight="1">
      <c r="A58" s="58" t="s">
        <v>80</v>
      </c>
      <c r="B58" s="59" t="s">
        <v>38</v>
      </c>
      <c r="C58" s="82">
        <v>237058.68</v>
      </c>
      <c r="D58" s="82"/>
      <c r="E58" s="82">
        <f>C58+D58</f>
        <v>237058.68</v>
      </c>
    </row>
    <row r="59" spans="1:5" ht="14.25" customHeight="1">
      <c r="A59" s="58" t="s">
        <v>81</v>
      </c>
      <c r="B59" s="59" t="s">
        <v>37</v>
      </c>
      <c r="C59" s="83">
        <v>16516</v>
      </c>
      <c r="D59" s="83"/>
      <c r="E59" s="82">
        <f>C59+D59</f>
        <v>16516</v>
      </c>
    </row>
    <row r="60" spans="1:5" ht="14.25" customHeight="1">
      <c r="A60" s="58" t="s">
        <v>82</v>
      </c>
      <c r="B60" s="59" t="s">
        <v>36</v>
      </c>
      <c r="C60" s="82">
        <v>18000</v>
      </c>
      <c r="D60" s="82"/>
      <c r="E60" s="82">
        <f>C60+D60</f>
        <v>18000</v>
      </c>
    </row>
    <row r="61" spans="1:5" ht="14.25" customHeight="1">
      <c r="A61" s="58" t="s">
        <v>83</v>
      </c>
      <c r="B61" s="59" t="s">
        <v>35</v>
      </c>
      <c r="C61" s="83">
        <v>79078</v>
      </c>
      <c r="D61" s="83"/>
      <c r="E61" s="82">
        <f>C61+D61</f>
        <v>79078</v>
      </c>
    </row>
    <row r="62" spans="1:5" ht="14.25" customHeight="1" thickBot="1">
      <c r="A62" s="60"/>
      <c r="B62" s="61" t="s">
        <v>209</v>
      </c>
      <c r="C62" s="84"/>
      <c r="D62" s="84"/>
      <c r="E62" s="84"/>
    </row>
    <row r="63" spans="1:5" ht="14.25" customHeight="1" thickBot="1">
      <c r="A63" s="44" t="s">
        <v>210</v>
      </c>
      <c r="B63" s="62" t="s">
        <v>211</v>
      </c>
      <c r="C63" s="39"/>
      <c r="D63" s="39"/>
      <c r="E63" s="39"/>
    </row>
    <row r="64" spans="1:5" ht="14.25" customHeight="1" thickBot="1">
      <c r="A64" s="44" t="s">
        <v>84</v>
      </c>
      <c r="B64" s="62" t="s">
        <v>34</v>
      </c>
      <c r="C64" s="40">
        <f>SUM(C65:C67)</f>
        <v>10005.6</v>
      </c>
      <c r="D64" s="40">
        <f>SUM(D65:D67)</f>
        <v>0</v>
      </c>
      <c r="E64" s="40">
        <f>SUM(E65:E67)</f>
        <v>10005.6</v>
      </c>
    </row>
    <row r="65" spans="1:5" ht="14.25" customHeight="1">
      <c r="A65" s="56" t="s">
        <v>85</v>
      </c>
      <c r="B65" s="57" t="s">
        <v>33</v>
      </c>
      <c r="C65" s="81">
        <v>1410</v>
      </c>
      <c r="D65" s="81"/>
      <c r="E65" s="81">
        <f>C65+D65</f>
        <v>1410</v>
      </c>
    </row>
    <row r="66" spans="1:5" ht="14.25" customHeight="1">
      <c r="A66" s="58" t="s">
        <v>86</v>
      </c>
      <c r="B66" s="59" t="s">
        <v>32</v>
      </c>
      <c r="C66" s="82">
        <v>6990</v>
      </c>
      <c r="D66" s="82"/>
      <c r="E66" s="82">
        <f>C66+D66</f>
        <v>6990</v>
      </c>
    </row>
    <row r="67" spans="1:5" ht="14.25" customHeight="1" thickBot="1">
      <c r="A67" s="60"/>
      <c r="B67" s="61" t="s">
        <v>212</v>
      </c>
      <c r="C67" s="84">
        <v>1605.6</v>
      </c>
      <c r="D67" s="84"/>
      <c r="E67" s="87">
        <f>C67+D67</f>
        <v>1605.6</v>
      </c>
    </row>
    <row r="68" spans="1:5" ht="14.25" customHeight="1" thickBot="1">
      <c r="A68" s="44" t="s">
        <v>87</v>
      </c>
      <c r="B68" s="62" t="s">
        <v>31</v>
      </c>
      <c r="C68" s="38">
        <f>SUM(C69:C84)</f>
        <v>342271.83999999997</v>
      </c>
      <c r="D68" s="38">
        <f>SUM(D69:D84)</f>
        <v>0</v>
      </c>
      <c r="E68" s="38">
        <f>SUM(E69:E84)</f>
        <v>342271.83999999997</v>
      </c>
    </row>
    <row r="69" spans="1:5" ht="14.25" customHeight="1">
      <c r="A69" s="56" t="s">
        <v>213</v>
      </c>
      <c r="B69" s="57" t="s">
        <v>214</v>
      </c>
      <c r="C69" s="74"/>
      <c r="D69" s="74"/>
      <c r="E69" s="74"/>
    </row>
    <row r="70" spans="1:5" ht="14.25" customHeight="1">
      <c r="A70" s="58" t="s">
        <v>88</v>
      </c>
      <c r="B70" s="59" t="s">
        <v>215</v>
      </c>
      <c r="C70" s="82">
        <v>26311.63</v>
      </c>
      <c r="D70" s="82"/>
      <c r="E70" s="82">
        <f>C70+D70</f>
        <v>26311.63</v>
      </c>
    </row>
    <row r="71" spans="1:5" ht="14.25" customHeight="1">
      <c r="A71" s="58" t="s">
        <v>216</v>
      </c>
      <c r="B71" s="59" t="s">
        <v>217</v>
      </c>
      <c r="C71" s="82"/>
      <c r="D71" s="82"/>
      <c r="E71" s="82"/>
    </row>
    <row r="72" spans="1:5" ht="14.25" customHeight="1">
      <c r="A72" s="58" t="s">
        <v>218</v>
      </c>
      <c r="B72" s="59" t="s">
        <v>219</v>
      </c>
      <c r="C72" s="82"/>
      <c r="D72" s="82"/>
      <c r="E72" s="82"/>
    </row>
    <row r="73" spans="1:5" ht="14.25" customHeight="1">
      <c r="A73" s="58" t="s">
        <v>89</v>
      </c>
      <c r="B73" s="59" t="s">
        <v>30</v>
      </c>
      <c r="C73" s="82">
        <v>6600</v>
      </c>
      <c r="D73" s="82"/>
      <c r="E73" s="82">
        <f>C73+D73</f>
        <v>6600</v>
      </c>
    </row>
    <row r="74" spans="1:5" ht="14.25" customHeight="1">
      <c r="A74" s="58" t="s">
        <v>90</v>
      </c>
      <c r="B74" s="59" t="s">
        <v>220</v>
      </c>
      <c r="C74" s="82">
        <v>29692</v>
      </c>
      <c r="D74" s="82"/>
      <c r="E74" s="82">
        <f>C74+D74</f>
        <v>29692</v>
      </c>
    </row>
    <row r="75" spans="1:5" ht="14.25" customHeight="1">
      <c r="A75" s="58" t="s">
        <v>91</v>
      </c>
      <c r="B75" s="59" t="s">
        <v>29</v>
      </c>
      <c r="C75" s="82">
        <v>81100</v>
      </c>
      <c r="D75" s="82"/>
      <c r="E75" s="82">
        <f>C75+D75</f>
        <v>81100</v>
      </c>
    </row>
    <row r="76" spans="1:5" ht="14.25" customHeight="1">
      <c r="A76" s="58" t="s">
        <v>221</v>
      </c>
      <c r="B76" s="59" t="s">
        <v>222</v>
      </c>
      <c r="C76" s="82"/>
      <c r="D76" s="82"/>
      <c r="E76" s="82"/>
    </row>
    <row r="77" spans="1:5" ht="14.25" customHeight="1">
      <c r="A77" s="58" t="s">
        <v>223</v>
      </c>
      <c r="B77" s="59" t="s">
        <v>224</v>
      </c>
      <c r="C77" s="82"/>
      <c r="D77" s="82"/>
      <c r="E77" s="82"/>
    </row>
    <row r="78" spans="1:5" ht="14.25" customHeight="1">
      <c r="A78" s="58" t="s">
        <v>225</v>
      </c>
      <c r="B78" s="59" t="s">
        <v>226</v>
      </c>
      <c r="C78" s="82"/>
      <c r="D78" s="82"/>
      <c r="E78" s="82"/>
    </row>
    <row r="79" spans="1:5" ht="14.25" customHeight="1">
      <c r="A79" s="58" t="s">
        <v>227</v>
      </c>
      <c r="B79" s="59" t="s">
        <v>228</v>
      </c>
      <c r="C79" s="82"/>
      <c r="D79" s="82"/>
      <c r="E79" s="82"/>
    </row>
    <row r="80" spans="1:5" ht="14.25" customHeight="1">
      <c r="A80" s="58" t="s">
        <v>92</v>
      </c>
      <c r="B80" s="59" t="s">
        <v>229</v>
      </c>
      <c r="C80" s="82">
        <v>23802.93</v>
      </c>
      <c r="D80" s="82"/>
      <c r="E80" s="82">
        <f>C80+D80</f>
        <v>23802.93</v>
      </c>
    </row>
    <row r="81" spans="1:5" ht="14.25" customHeight="1">
      <c r="A81" s="58" t="s">
        <v>93</v>
      </c>
      <c r="B81" s="59" t="s">
        <v>28</v>
      </c>
      <c r="C81" s="82">
        <v>10900</v>
      </c>
      <c r="D81" s="82"/>
      <c r="E81" s="82">
        <f>C81+D81</f>
        <v>10900</v>
      </c>
    </row>
    <row r="82" spans="1:5" ht="14.25" customHeight="1">
      <c r="A82" s="58" t="s">
        <v>94</v>
      </c>
      <c r="B82" s="59" t="s">
        <v>132</v>
      </c>
      <c r="C82" s="82">
        <v>67500</v>
      </c>
      <c r="D82" s="82"/>
      <c r="E82" s="82">
        <f>C82+D82</f>
        <v>67500</v>
      </c>
    </row>
    <row r="83" spans="1:5" ht="14.25" customHeight="1">
      <c r="A83" s="58" t="s">
        <v>95</v>
      </c>
      <c r="B83" s="59" t="s">
        <v>27</v>
      </c>
      <c r="C83" s="82">
        <v>96365.28</v>
      </c>
      <c r="D83" s="82"/>
      <c r="E83" s="82">
        <f>C83+D83</f>
        <v>96365.28</v>
      </c>
    </row>
    <row r="84" spans="1:5" ht="14.25" customHeight="1" thickBot="1">
      <c r="A84" s="60"/>
      <c r="B84" s="61" t="s">
        <v>230</v>
      </c>
      <c r="C84" s="85"/>
      <c r="D84" s="85"/>
      <c r="E84" s="85"/>
    </row>
    <row r="85" spans="1:5" ht="14.25" customHeight="1" thickBot="1">
      <c r="A85" s="44" t="s">
        <v>96</v>
      </c>
      <c r="B85" s="62" t="s">
        <v>26</v>
      </c>
      <c r="C85" s="40">
        <f>SUM(C86:C90)</f>
        <v>92929</v>
      </c>
      <c r="D85" s="40">
        <f>SUM(D86:D90)</f>
        <v>0</v>
      </c>
      <c r="E85" s="40">
        <f>SUM(E86:E90)</f>
        <v>92929</v>
      </c>
    </row>
    <row r="86" spans="1:5" ht="14.25" customHeight="1">
      <c r="A86" s="56" t="s">
        <v>97</v>
      </c>
      <c r="B86" s="57" t="s">
        <v>25</v>
      </c>
      <c r="C86" s="81">
        <v>6000</v>
      </c>
      <c r="D86" s="81"/>
      <c r="E86" s="81">
        <f>C86+D86</f>
        <v>6000</v>
      </c>
    </row>
    <row r="87" spans="1:5" ht="14.25" customHeight="1">
      <c r="A87" s="58" t="s">
        <v>98</v>
      </c>
      <c r="B87" s="59" t="s">
        <v>24</v>
      </c>
      <c r="C87" s="82">
        <v>234</v>
      </c>
      <c r="D87" s="82"/>
      <c r="E87" s="82">
        <f>C87+D87</f>
        <v>234</v>
      </c>
    </row>
    <row r="88" spans="1:5" ht="14.25" customHeight="1">
      <c r="A88" s="58" t="s">
        <v>99</v>
      </c>
      <c r="B88" s="59" t="s">
        <v>23</v>
      </c>
      <c r="C88" s="82">
        <v>11500</v>
      </c>
      <c r="D88" s="82"/>
      <c r="E88" s="82">
        <f>C88+D88</f>
        <v>11500</v>
      </c>
    </row>
    <row r="89" spans="1:5" ht="14.25" customHeight="1">
      <c r="A89" s="58" t="s">
        <v>100</v>
      </c>
      <c r="B89" s="59" t="s">
        <v>231</v>
      </c>
      <c r="C89" s="82">
        <v>66245</v>
      </c>
      <c r="D89" s="82"/>
      <c r="E89" s="82">
        <f>C89+D89</f>
        <v>66245</v>
      </c>
    </row>
    <row r="90" spans="1:5" ht="14.25" customHeight="1">
      <c r="A90" s="58"/>
      <c r="B90" s="59" t="s">
        <v>232</v>
      </c>
      <c r="C90" s="86">
        <v>8950</v>
      </c>
      <c r="D90" s="86"/>
      <c r="E90" s="82">
        <f>C90+D90</f>
        <v>8950</v>
      </c>
    </row>
    <row r="91" spans="1:5" ht="14.25" customHeight="1">
      <c r="A91" s="63" t="s">
        <v>101</v>
      </c>
      <c r="B91" s="64" t="s">
        <v>22</v>
      </c>
      <c r="C91" s="83">
        <f>SUM(C92:C97)</f>
        <v>218705.01</v>
      </c>
      <c r="D91" s="83">
        <f>SUM(D92:D97)</f>
        <v>0</v>
      </c>
      <c r="E91" s="83">
        <f>SUM(E92:E97)</f>
        <v>148705.01</v>
      </c>
    </row>
    <row r="92" spans="1:5" ht="14.25" customHeight="1">
      <c r="A92" s="58" t="s">
        <v>102</v>
      </c>
      <c r="B92" s="59" t="s">
        <v>233</v>
      </c>
      <c r="C92" s="82">
        <v>13424</v>
      </c>
      <c r="D92" s="82"/>
      <c r="E92" s="82">
        <f>C92+D92</f>
        <v>13424</v>
      </c>
    </row>
    <row r="93" spans="1:5" ht="14.25" customHeight="1">
      <c r="A93" s="58" t="s">
        <v>234</v>
      </c>
      <c r="B93" s="59" t="s">
        <v>235</v>
      </c>
      <c r="C93" s="82"/>
      <c r="D93" s="82"/>
      <c r="E93" s="82"/>
    </row>
    <row r="94" spans="1:5" ht="14.25" customHeight="1">
      <c r="A94" s="58" t="s">
        <v>135</v>
      </c>
      <c r="B94" s="59" t="s">
        <v>136</v>
      </c>
      <c r="C94" s="82"/>
      <c r="D94" s="82"/>
      <c r="E94" s="82"/>
    </row>
    <row r="95" spans="1:5" ht="14.25" customHeight="1">
      <c r="A95" s="58" t="s">
        <v>103</v>
      </c>
      <c r="B95" s="59" t="s">
        <v>21</v>
      </c>
      <c r="C95" s="82">
        <v>70000</v>
      </c>
      <c r="D95" s="82"/>
      <c r="E95" s="82"/>
    </row>
    <row r="96" spans="1:5" ht="14.25" customHeight="1">
      <c r="A96" s="58" t="s">
        <v>140</v>
      </c>
      <c r="B96" s="59" t="s">
        <v>236</v>
      </c>
      <c r="C96" s="82">
        <v>135281.01</v>
      </c>
      <c r="D96" s="82"/>
      <c r="E96" s="82">
        <f>C96+D96</f>
        <v>135281.01</v>
      </c>
    </row>
    <row r="97" spans="1:5" ht="14.25" customHeight="1" thickBot="1">
      <c r="A97" s="60"/>
      <c r="B97" s="61" t="s">
        <v>237</v>
      </c>
      <c r="C97" s="87"/>
      <c r="D97" s="87"/>
      <c r="E97" s="87"/>
    </row>
    <row r="98" spans="1:5" ht="14.25" customHeight="1" thickBot="1">
      <c r="A98" s="44" t="s">
        <v>104</v>
      </c>
      <c r="B98" s="62" t="s">
        <v>20</v>
      </c>
      <c r="C98" s="38">
        <f>SUM(C99:C104)</f>
        <v>5640</v>
      </c>
      <c r="D98" s="38">
        <f>SUM(D99:D104)</f>
        <v>0</v>
      </c>
      <c r="E98" s="38">
        <f>SUM(E99:E104)</f>
        <v>5640</v>
      </c>
    </row>
    <row r="99" spans="1:5" ht="14.25" customHeight="1">
      <c r="A99" s="56" t="s">
        <v>238</v>
      </c>
      <c r="B99" s="57" t="s">
        <v>239</v>
      </c>
      <c r="C99" s="81"/>
      <c r="D99" s="81"/>
      <c r="E99" s="81"/>
    </row>
    <row r="100" spans="1:5" ht="14.25" customHeight="1">
      <c r="A100" s="58" t="s">
        <v>240</v>
      </c>
      <c r="B100" s="59" t="s">
        <v>241</v>
      </c>
      <c r="C100" s="82"/>
      <c r="D100" s="82"/>
      <c r="E100" s="82"/>
    </row>
    <row r="101" spans="1:5" ht="14.25" customHeight="1">
      <c r="A101" s="58" t="s">
        <v>242</v>
      </c>
      <c r="B101" s="59" t="s">
        <v>243</v>
      </c>
      <c r="C101" s="82"/>
      <c r="D101" s="82"/>
      <c r="E101" s="82"/>
    </row>
    <row r="102" spans="1:5" ht="14.25" customHeight="1">
      <c r="A102" s="58" t="s">
        <v>244</v>
      </c>
      <c r="B102" s="59" t="s">
        <v>245</v>
      </c>
      <c r="C102" s="82"/>
      <c r="D102" s="82"/>
      <c r="E102" s="82"/>
    </row>
    <row r="103" spans="1:5" ht="14.25" customHeight="1">
      <c r="A103" s="58" t="s">
        <v>246</v>
      </c>
      <c r="B103" s="59" t="s">
        <v>247</v>
      </c>
      <c r="C103" s="82"/>
      <c r="D103" s="82"/>
      <c r="E103" s="82"/>
    </row>
    <row r="104" spans="1:5" ht="14.25" customHeight="1" thickBot="1">
      <c r="A104" s="60"/>
      <c r="B104" s="61" t="s">
        <v>248</v>
      </c>
      <c r="C104" s="84">
        <v>5640</v>
      </c>
      <c r="D104" s="84"/>
      <c r="E104" s="87">
        <f>C104+D104</f>
        <v>5640</v>
      </c>
    </row>
    <row r="105" spans="1:5" ht="14.25" customHeight="1" thickBot="1">
      <c r="A105" s="44" t="s">
        <v>105</v>
      </c>
      <c r="B105" s="62" t="s">
        <v>249</v>
      </c>
      <c r="C105" s="38">
        <f>SUM(C106:C128)</f>
        <v>546298.19</v>
      </c>
      <c r="D105" s="38">
        <f>SUM(D106:D128)</f>
        <v>29064.6</v>
      </c>
      <c r="E105" s="38">
        <f>SUM(E106:E128)</f>
        <v>575362.79</v>
      </c>
    </row>
    <row r="106" spans="1:5" ht="14.25" customHeight="1">
      <c r="A106" s="56" t="s">
        <v>106</v>
      </c>
      <c r="B106" s="65" t="s">
        <v>250</v>
      </c>
      <c r="C106" s="81">
        <v>69745.84</v>
      </c>
      <c r="D106" s="81">
        <v>-2000</v>
      </c>
      <c r="E106" s="81">
        <f>C106+D106</f>
        <v>67745.84</v>
      </c>
    </row>
    <row r="107" spans="1:5" ht="14.25" customHeight="1">
      <c r="A107" s="58" t="s">
        <v>137</v>
      </c>
      <c r="B107" s="59" t="s">
        <v>251</v>
      </c>
      <c r="C107" s="82"/>
      <c r="D107" s="82"/>
      <c r="E107" s="82"/>
    </row>
    <row r="108" spans="1:5" ht="14.25" customHeight="1">
      <c r="A108" s="58" t="s">
        <v>107</v>
      </c>
      <c r="B108" s="59" t="s">
        <v>19</v>
      </c>
      <c r="C108" s="82">
        <v>115660.68</v>
      </c>
      <c r="D108" s="82"/>
      <c r="E108" s="82">
        <f>C108+D108</f>
        <v>115660.68</v>
      </c>
    </row>
    <row r="109" spans="1:5" ht="14.25" customHeight="1">
      <c r="A109" s="58" t="s">
        <v>252</v>
      </c>
      <c r="B109" s="59" t="s">
        <v>253</v>
      </c>
      <c r="C109" s="82"/>
      <c r="D109" s="82"/>
      <c r="E109" s="82"/>
    </row>
    <row r="110" spans="1:5" ht="14.25" customHeight="1">
      <c r="A110" s="58" t="s">
        <v>108</v>
      </c>
      <c r="B110" s="59" t="s">
        <v>18</v>
      </c>
      <c r="C110" s="82">
        <v>58254.85</v>
      </c>
      <c r="D110" s="82"/>
      <c r="E110" s="82">
        <f>C110+D110</f>
        <v>58254.85</v>
      </c>
    </row>
    <row r="111" spans="1:5" ht="14.25" customHeight="1">
      <c r="A111" s="58" t="s">
        <v>254</v>
      </c>
      <c r="B111" s="59" t="s">
        <v>255</v>
      </c>
      <c r="C111" s="82"/>
      <c r="D111" s="82"/>
      <c r="E111" s="82"/>
    </row>
    <row r="112" spans="1:5" ht="14.25" customHeight="1">
      <c r="A112" s="58" t="s">
        <v>109</v>
      </c>
      <c r="B112" s="59" t="s">
        <v>17</v>
      </c>
      <c r="C112" s="82">
        <v>5200</v>
      </c>
      <c r="D112" s="82">
        <v>2000</v>
      </c>
      <c r="E112" s="82">
        <f>C112+D112</f>
        <v>7200</v>
      </c>
    </row>
    <row r="113" spans="1:5" ht="14.25" customHeight="1">
      <c r="A113" s="58" t="s">
        <v>110</v>
      </c>
      <c r="B113" s="59" t="s">
        <v>16</v>
      </c>
      <c r="C113" s="82">
        <v>52935.73</v>
      </c>
      <c r="D113" s="82"/>
      <c r="E113" s="82">
        <f>C113+D113</f>
        <v>52935.73</v>
      </c>
    </row>
    <row r="114" spans="1:5" ht="14.25" customHeight="1">
      <c r="A114" s="58" t="s">
        <v>111</v>
      </c>
      <c r="B114" s="59" t="s">
        <v>15</v>
      </c>
      <c r="C114" s="82">
        <v>199985.06</v>
      </c>
      <c r="D114" s="82">
        <f>28464.6+600</f>
        <v>29064.6</v>
      </c>
      <c r="E114" s="82">
        <f>C114+D114</f>
        <v>229049.66</v>
      </c>
    </row>
    <row r="115" spans="1:5" ht="14.25" customHeight="1">
      <c r="A115" s="58" t="s">
        <v>112</v>
      </c>
      <c r="B115" s="59" t="s">
        <v>14</v>
      </c>
      <c r="C115" s="82">
        <v>1918</v>
      </c>
      <c r="D115" s="82"/>
      <c r="E115" s="82">
        <f>C115+D115</f>
        <v>1918</v>
      </c>
    </row>
    <row r="116" spans="1:5" ht="14.25" customHeight="1">
      <c r="A116" s="58" t="s">
        <v>256</v>
      </c>
      <c r="B116" s="59" t="s">
        <v>257</v>
      </c>
      <c r="C116" s="82"/>
      <c r="D116" s="82"/>
      <c r="E116" s="82"/>
    </row>
    <row r="117" spans="1:5" ht="14.25" customHeight="1">
      <c r="A117" s="58" t="s">
        <v>258</v>
      </c>
      <c r="B117" s="59" t="s">
        <v>259</v>
      </c>
      <c r="C117" s="82">
        <v>2046</v>
      </c>
      <c r="D117" s="82"/>
      <c r="E117" s="82">
        <f>C117+D117</f>
        <v>2046</v>
      </c>
    </row>
    <row r="118" spans="1:5" ht="14.25" customHeight="1">
      <c r="A118" s="58" t="s">
        <v>260</v>
      </c>
      <c r="B118" s="59" t="s">
        <v>261</v>
      </c>
      <c r="C118" s="82"/>
      <c r="D118" s="82"/>
      <c r="E118" s="82"/>
    </row>
    <row r="119" spans="1:5" ht="14.25" customHeight="1">
      <c r="A119" s="58" t="s">
        <v>262</v>
      </c>
      <c r="B119" s="59" t="s">
        <v>263</v>
      </c>
      <c r="C119" s="82"/>
      <c r="D119" s="82"/>
      <c r="E119" s="82"/>
    </row>
    <row r="120" spans="1:5" ht="14.25" customHeight="1">
      <c r="A120" s="58" t="s">
        <v>264</v>
      </c>
      <c r="B120" s="59" t="s">
        <v>265</v>
      </c>
      <c r="C120" s="82"/>
      <c r="D120" s="82"/>
      <c r="E120" s="82"/>
    </row>
    <row r="121" spans="1:5" ht="14.25" customHeight="1">
      <c r="A121" s="58" t="s">
        <v>266</v>
      </c>
      <c r="B121" s="59" t="s">
        <v>267</v>
      </c>
      <c r="C121" s="82"/>
      <c r="D121" s="82"/>
      <c r="E121" s="82"/>
    </row>
    <row r="122" spans="1:5" ht="14.25" customHeight="1">
      <c r="A122" s="58" t="s">
        <v>268</v>
      </c>
      <c r="B122" s="59" t="s">
        <v>269</v>
      </c>
      <c r="C122" s="82"/>
      <c r="D122" s="82"/>
      <c r="E122" s="82"/>
    </row>
    <row r="123" spans="1:5" ht="14.25" customHeight="1">
      <c r="A123" s="58" t="s">
        <v>270</v>
      </c>
      <c r="B123" s="59" t="s">
        <v>271</v>
      </c>
      <c r="C123" s="82"/>
      <c r="D123" s="82"/>
      <c r="E123" s="82"/>
    </row>
    <row r="124" spans="1:5" ht="14.25" customHeight="1">
      <c r="A124" s="58" t="s">
        <v>272</v>
      </c>
      <c r="B124" s="59" t="s">
        <v>273</v>
      </c>
      <c r="C124" s="82"/>
      <c r="D124" s="82"/>
      <c r="E124" s="82"/>
    </row>
    <row r="125" spans="1:5" ht="14.25" customHeight="1">
      <c r="A125" s="58" t="s">
        <v>113</v>
      </c>
      <c r="B125" s="59" t="s">
        <v>13</v>
      </c>
      <c r="C125" s="82">
        <v>11000</v>
      </c>
      <c r="D125" s="82"/>
      <c r="E125" s="82">
        <f>C125+D125</f>
        <v>11000</v>
      </c>
    </row>
    <row r="126" spans="1:5" ht="14.25" customHeight="1">
      <c r="A126" s="58" t="s">
        <v>114</v>
      </c>
      <c r="B126" s="59" t="s">
        <v>12</v>
      </c>
      <c r="C126" s="82">
        <v>24500</v>
      </c>
      <c r="D126" s="82"/>
      <c r="E126" s="82">
        <f>C126+D126</f>
        <v>24500</v>
      </c>
    </row>
    <row r="127" spans="1:5" ht="14.25" customHeight="1">
      <c r="A127" s="58" t="s">
        <v>274</v>
      </c>
      <c r="B127" s="59" t="s">
        <v>275</v>
      </c>
      <c r="C127" s="82"/>
      <c r="D127" s="82"/>
      <c r="E127" s="82"/>
    </row>
    <row r="128" spans="1:5" ht="14.25" customHeight="1" thickBot="1">
      <c r="A128" s="60"/>
      <c r="B128" s="61" t="s">
        <v>276</v>
      </c>
      <c r="C128" s="84">
        <v>5052.03</v>
      </c>
      <c r="D128" s="84"/>
      <c r="E128" s="87">
        <f>C128+D128</f>
        <v>5052.03</v>
      </c>
    </row>
    <row r="129" spans="1:5" ht="14.25" customHeight="1" thickBot="1">
      <c r="A129" s="44" t="s">
        <v>115</v>
      </c>
      <c r="B129" s="62" t="s">
        <v>11</v>
      </c>
      <c r="C129" s="41">
        <f>SUM(C130:C140)</f>
        <v>1675785.4500000002</v>
      </c>
      <c r="D129" s="41">
        <f>SUM(D130:D140)</f>
        <v>9573.82</v>
      </c>
      <c r="E129" s="41">
        <f>SUM(E130:E140)</f>
        <v>1685359.27</v>
      </c>
    </row>
    <row r="130" spans="1:5" ht="14.25" customHeight="1">
      <c r="A130" s="56" t="s">
        <v>116</v>
      </c>
      <c r="B130" s="57" t="s">
        <v>277</v>
      </c>
      <c r="C130" s="88">
        <v>528177.84</v>
      </c>
      <c r="D130" s="88">
        <f>757.32+172.8+630</f>
        <v>1560.1200000000001</v>
      </c>
      <c r="E130" s="81">
        <f>C130+D130</f>
        <v>529737.96</v>
      </c>
    </row>
    <row r="131" spans="1:5" ht="14.25" customHeight="1">
      <c r="A131" s="58" t="s">
        <v>278</v>
      </c>
      <c r="B131" s="64" t="s">
        <v>279</v>
      </c>
      <c r="C131" s="89">
        <v>1083774.61</v>
      </c>
      <c r="D131" s="89">
        <v>8013.7</v>
      </c>
      <c r="E131" s="82">
        <f>C131+D131</f>
        <v>1091788.31</v>
      </c>
    </row>
    <row r="132" spans="1:5" ht="14.25" customHeight="1">
      <c r="A132" s="58" t="s">
        <v>280</v>
      </c>
      <c r="B132" s="59" t="s">
        <v>281</v>
      </c>
      <c r="C132" s="89"/>
      <c r="D132" s="89"/>
      <c r="E132" s="89"/>
    </row>
    <row r="133" spans="1:5" ht="14.25" customHeight="1">
      <c r="A133" s="58" t="s">
        <v>282</v>
      </c>
      <c r="B133" s="59" t="s">
        <v>283</v>
      </c>
      <c r="C133" s="89"/>
      <c r="D133" s="89"/>
      <c r="E133" s="89"/>
    </row>
    <row r="134" spans="1:5" ht="14.25" customHeight="1">
      <c r="A134" s="58" t="s">
        <v>284</v>
      </c>
      <c r="B134" s="59" t="s">
        <v>285</v>
      </c>
      <c r="C134" s="89"/>
      <c r="D134" s="89"/>
      <c r="E134" s="89"/>
    </row>
    <row r="135" spans="1:5" ht="14.25" customHeight="1">
      <c r="A135" s="58" t="s">
        <v>118</v>
      </c>
      <c r="B135" s="59" t="s">
        <v>138</v>
      </c>
      <c r="C135" s="89">
        <v>700</v>
      </c>
      <c r="D135" s="89"/>
      <c r="E135" s="82">
        <f>C135+D135</f>
        <v>700</v>
      </c>
    </row>
    <row r="136" spans="1:5" ht="14.25" customHeight="1">
      <c r="A136" s="58" t="s">
        <v>139</v>
      </c>
      <c r="B136" s="59" t="s">
        <v>134</v>
      </c>
      <c r="C136" s="89">
        <v>60333</v>
      </c>
      <c r="D136" s="89"/>
      <c r="E136" s="82">
        <f>C136+D136</f>
        <v>60333</v>
      </c>
    </row>
    <row r="137" spans="1:5" ht="14.25" customHeight="1">
      <c r="A137" s="58" t="s">
        <v>286</v>
      </c>
      <c r="B137" s="59" t="s">
        <v>287</v>
      </c>
      <c r="C137" s="89"/>
      <c r="D137" s="89"/>
      <c r="E137" s="89"/>
    </row>
    <row r="138" spans="1:5" ht="14.25" customHeight="1">
      <c r="A138" s="58" t="s">
        <v>288</v>
      </c>
      <c r="B138" s="59" t="s">
        <v>289</v>
      </c>
      <c r="C138" s="89"/>
      <c r="D138" s="89"/>
      <c r="E138" s="89"/>
    </row>
    <row r="139" spans="1:5" ht="14.25" customHeight="1">
      <c r="A139" s="58" t="s">
        <v>119</v>
      </c>
      <c r="B139" s="59" t="s">
        <v>290</v>
      </c>
      <c r="C139" s="89">
        <v>2800</v>
      </c>
      <c r="D139" s="89"/>
      <c r="E139" s="82">
        <f>C139+D139</f>
        <v>2800</v>
      </c>
    </row>
    <row r="140" spans="1:5" ht="14.25" customHeight="1" thickBot="1">
      <c r="A140" s="60"/>
      <c r="B140" s="61" t="s">
        <v>291</v>
      </c>
      <c r="C140" s="90"/>
      <c r="D140" s="90"/>
      <c r="E140" s="90"/>
    </row>
    <row r="141" spans="1:5" ht="14.25" customHeight="1" thickBot="1">
      <c r="A141" s="44" t="s">
        <v>120</v>
      </c>
      <c r="B141" s="62" t="s">
        <v>10</v>
      </c>
      <c r="C141" s="41">
        <f>SUM(C142:C156)</f>
        <v>229953.73</v>
      </c>
      <c r="D141" s="41">
        <f>SUM(D142:D156)</f>
        <v>16968</v>
      </c>
      <c r="E141" s="41">
        <f>SUM(E142:E156)</f>
        <v>246921.73</v>
      </c>
    </row>
    <row r="142" spans="1:5" ht="14.25" customHeight="1">
      <c r="A142" s="56" t="s">
        <v>121</v>
      </c>
      <c r="B142" s="57" t="s">
        <v>9</v>
      </c>
      <c r="C142" s="88">
        <v>300</v>
      </c>
      <c r="D142" s="88"/>
      <c r="E142" s="81">
        <f>C142+D142</f>
        <v>300</v>
      </c>
    </row>
    <row r="143" spans="1:5" ht="14.25" customHeight="1">
      <c r="A143" s="58" t="s">
        <v>122</v>
      </c>
      <c r="B143" s="59" t="s">
        <v>8</v>
      </c>
      <c r="C143" s="89">
        <v>25000</v>
      </c>
      <c r="D143" s="89"/>
      <c r="E143" s="82">
        <f>C143+D143</f>
        <v>25000</v>
      </c>
    </row>
    <row r="144" spans="1:5" ht="14.25" customHeight="1">
      <c r="A144" s="58" t="s">
        <v>123</v>
      </c>
      <c r="B144" s="59" t="s">
        <v>7</v>
      </c>
      <c r="C144" s="89">
        <v>49244.5</v>
      </c>
      <c r="D144" s="89">
        <v>16968</v>
      </c>
      <c r="E144" s="82">
        <f>C144+D144</f>
        <v>66212.5</v>
      </c>
    </row>
    <row r="145" spans="1:5" ht="14.25" customHeight="1">
      <c r="A145" s="58" t="s">
        <v>292</v>
      </c>
      <c r="B145" s="59" t="s">
        <v>293</v>
      </c>
      <c r="C145" s="89"/>
      <c r="D145" s="89"/>
      <c r="E145" s="89"/>
    </row>
    <row r="146" spans="1:5" ht="14.25" customHeight="1">
      <c r="A146" s="58" t="s">
        <v>124</v>
      </c>
      <c r="B146" s="59" t="s">
        <v>6</v>
      </c>
      <c r="C146" s="89">
        <v>44729.37</v>
      </c>
      <c r="D146" s="89"/>
      <c r="E146" s="82">
        <f>C146+D146</f>
        <v>44729.37</v>
      </c>
    </row>
    <row r="147" spans="1:5" ht="14.25" customHeight="1">
      <c r="A147" s="58" t="s">
        <v>125</v>
      </c>
      <c r="B147" s="59" t="s">
        <v>5</v>
      </c>
      <c r="C147" s="89">
        <v>6480</v>
      </c>
      <c r="D147" s="89"/>
      <c r="E147" s="82">
        <f>C147+D147</f>
        <v>6480</v>
      </c>
    </row>
    <row r="148" spans="1:5" ht="14.25" customHeight="1">
      <c r="A148" s="58" t="s">
        <v>294</v>
      </c>
      <c r="B148" s="59" t="s">
        <v>295</v>
      </c>
      <c r="C148" s="89"/>
      <c r="D148" s="89"/>
      <c r="E148" s="89"/>
    </row>
    <row r="149" spans="1:5" ht="14.25" customHeight="1">
      <c r="A149" s="58" t="s">
        <v>126</v>
      </c>
      <c r="B149" s="59" t="s">
        <v>4</v>
      </c>
      <c r="C149" s="89">
        <v>46176.02</v>
      </c>
      <c r="D149" s="89"/>
      <c r="E149" s="82">
        <f>C149+D149</f>
        <v>46176.02</v>
      </c>
    </row>
    <row r="150" spans="1:5" ht="14.25" customHeight="1">
      <c r="A150" s="58" t="s">
        <v>127</v>
      </c>
      <c r="B150" s="59" t="s">
        <v>3</v>
      </c>
      <c r="C150" s="89"/>
      <c r="D150" s="89"/>
      <c r="E150" s="82"/>
    </row>
    <row r="151" spans="1:5" ht="14.25" customHeight="1">
      <c r="A151" s="58" t="s">
        <v>296</v>
      </c>
      <c r="B151" s="59" t="s">
        <v>297</v>
      </c>
      <c r="C151" s="89"/>
      <c r="D151" s="89"/>
      <c r="E151" s="89"/>
    </row>
    <row r="152" spans="1:5" ht="14.25" customHeight="1">
      <c r="A152" s="58" t="s">
        <v>298</v>
      </c>
      <c r="B152" s="59" t="s">
        <v>299</v>
      </c>
      <c r="C152" s="89"/>
      <c r="D152" s="89"/>
      <c r="E152" s="89"/>
    </row>
    <row r="153" spans="1:5" ht="14.25" customHeight="1">
      <c r="A153" s="58" t="s">
        <v>128</v>
      </c>
      <c r="B153" s="59" t="s">
        <v>2</v>
      </c>
      <c r="C153" s="89">
        <v>10360.32</v>
      </c>
      <c r="D153" s="89"/>
      <c r="E153" s="82">
        <f>C153+D153</f>
        <v>10360.32</v>
      </c>
    </row>
    <row r="154" spans="1:5" ht="14.25" customHeight="1">
      <c r="A154" s="58" t="s">
        <v>129</v>
      </c>
      <c r="B154" s="59" t="s">
        <v>1</v>
      </c>
      <c r="C154" s="89">
        <v>10286.86</v>
      </c>
      <c r="D154" s="89"/>
      <c r="E154" s="82">
        <f>C154+D154</f>
        <v>10286.86</v>
      </c>
    </row>
    <row r="155" spans="1:5" ht="14.25" customHeight="1">
      <c r="A155" s="58" t="s">
        <v>130</v>
      </c>
      <c r="B155" s="59" t="s">
        <v>0</v>
      </c>
      <c r="C155" s="89">
        <v>37376.66</v>
      </c>
      <c r="D155" s="89"/>
      <c r="E155" s="82">
        <f>C155+D155</f>
        <v>37376.66</v>
      </c>
    </row>
    <row r="156" spans="1:5" ht="14.25" customHeight="1" thickBot="1">
      <c r="A156" s="66"/>
      <c r="B156" s="67" t="s">
        <v>300</v>
      </c>
      <c r="C156" s="91"/>
      <c r="D156" s="91"/>
      <c r="E156" s="91"/>
    </row>
  </sheetData>
  <sheetProtection/>
  <conditionalFormatting sqref="C34">
    <cfRule type="cellIs" priority="3" dxfId="0" operator="lessThan" stopIfTrue="1">
      <formula>0</formula>
    </cfRule>
  </conditionalFormatting>
  <conditionalFormatting sqref="E34">
    <cfRule type="cellIs" priority="1" dxfId="0" operator="lessThan" stopIfTrue="1">
      <formula>0</formula>
    </cfRule>
  </conditionalFormatting>
  <conditionalFormatting sqref="D34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115" zoomScaleNormal="115" zoomScalePageLayoutView="0" workbookViewId="0" topLeftCell="A1">
      <selection activeCell="E30" sqref="E30"/>
    </sheetView>
  </sheetViews>
  <sheetFormatPr defaultColWidth="9.140625" defaultRowHeight="12.75"/>
  <cols>
    <col min="1" max="1" width="8.421875" style="0" customWidth="1"/>
    <col min="2" max="3" width="8.8515625" style="10" customWidth="1"/>
    <col min="4" max="4" width="4.57421875" style="10" customWidth="1"/>
    <col min="5" max="5" width="8.57421875" style="10" customWidth="1"/>
    <col min="6" max="6" width="13.140625" style="0" customWidth="1"/>
    <col min="7" max="7" width="8.8515625" style="11" customWidth="1"/>
    <col min="8" max="8" width="13.7109375" style="2" customWidth="1"/>
    <col min="9" max="10" width="8.8515625" style="2" customWidth="1"/>
  </cols>
  <sheetData>
    <row r="1" ht="14.25">
      <c r="A1" s="9" t="s">
        <v>133</v>
      </c>
    </row>
    <row r="2" spans="1:7" ht="14.25">
      <c r="A2" s="9"/>
      <c r="E2" s="12"/>
      <c r="F2" s="8"/>
      <c r="G2" s="13"/>
    </row>
    <row r="3" spans="1:7" ht="15.75">
      <c r="A3" s="14"/>
      <c r="B3" s="15"/>
      <c r="C3" s="16" t="s">
        <v>303</v>
      </c>
      <c r="D3" s="15"/>
      <c r="E3" s="17"/>
      <c r="F3" s="3"/>
      <c r="G3" s="13"/>
    </row>
    <row r="4" spans="1:9" ht="15.75">
      <c r="A4" s="14"/>
      <c r="B4" s="15"/>
      <c r="C4" s="15"/>
      <c r="D4" s="15"/>
      <c r="E4" s="18"/>
      <c r="F4" s="7"/>
      <c r="G4" s="19" t="s">
        <v>131</v>
      </c>
      <c r="H4" s="9"/>
      <c r="I4" s="9"/>
    </row>
    <row r="5" spans="1:9" ht="15.75">
      <c r="A5" s="20" t="s">
        <v>142</v>
      </c>
      <c r="B5" s="15"/>
      <c r="C5" s="15"/>
      <c r="D5" s="15"/>
      <c r="E5" s="17"/>
      <c r="F5" s="21" t="s">
        <v>143</v>
      </c>
      <c r="G5" s="19" t="s">
        <v>144</v>
      </c>
      <c r="H5" s="9" t="s">
        <v>145</v>
      </c>
      <c r="I5" s="9"/>
    </row>
    <row r="6" spans="1:7" ht="15.75">
      <c r="A6" s="20"/>
      <c r="B6" s="15"/>
      <c r="C6" s="15"/>
      <c r="D6" s="15"/>
      <c r="E6" s="17"/>
      <c r="F6" s="4"/>
      <c r="G6" s="13"/>
    </row>
    <row r="7" spans="1:8" ht="15.75">
      <c r="A7" s="1">
        <v>350000</v>
      </c>
      <c r="B7" s="6" t="s">
        <v>147</v>
      </c>
      <c r="C7" s="6"/>
      <c r="D7" s="6"/>
      <c r="E7" s="22"/>
      <c r="F7" s="23">
        <v>16968</v>
      </c>
      <c r="G7" s="13" t="s">
        <v>148</v>
      </c>
      <c r="H7" s="2" t="s">
        <v>308</v>
      </c>
    </row>
    <row r="8" spans="1:8" ht="15.75">
      <c r="A8" s="1">
        <v>350000</v>
      </c>
      <c r="B8" s="6" t="s">
        <v>310</v>
      </c>
      <c r="C8" s="6"/>
      <c r="D8" s="6"/>
      <c r="E8" s="22"/>
      <c r="F8" s="23">
        <v>6339.38</v>
      </c>
      <c r="G8" s="13" t="s">
        <v>148</v>
      </c>
      <c r="H8" s="2" t="s">
        <v>311</v>
      </c>
    </row>
    <row r="9" spans="1:8" ht="15.75">
      <c r="A9" s="1">
        <v>350000</v>
      </c>
      <c r="B9" s="6" t="s">
        <v>149</v>
      </c>
      <c r="C9" s="6"/>
      <c r="D9" s="6"/>
      <c r="E9" s="22"/>
      <c r="F9" s="23">
        <v>2033.47</v>
      </c>
      <c r="G9" s="13" t="s">
        <v>148</v>
      </c>
      <c r="H9" s="2" t="s">
        <v>150</v>
      </c>
    </row>
    <row r="10" spans="1:8" ht="15.75">
      <c r="A10" s="1">
        <v>350000</v>
      </c>
      <c r="B10" s="6" t="s">
        <v>151</v>
      </c>
      <c r="C10" s="6"/>
      <c r="D10" s="6"/>
      <c r="E10" s="22"/>
      <c r="F10" s="23">
        <v>398.17</v>
      </c>
      <c r="G10" s="13" t="s">
        <v>148</v>
      </c>
      <c r="H10" s="2" t="s">
        <v>152</v>
      </c>
    </row>
    <row r="11" spans="1:8" ht="15.75">
      <c r="A11" s="1">
        <v>350000</v>
      </c>
      <c r="B11" s="6" t="s">
        <v>313</v>
      </c>
      <c r="C11" s="6"/>
      <c r="D11" s="6"/>
      <c r="E11" s="22"/>
      <c r="F11" s="23">
        <v>172.8</v>
      </c>
      <c r="G11" s="13" t="s">
        <v>148</v>
      </c>
      <c r="H11" s="2" t="s">
        <v>314</v>
      </c>
    </row>
    <row r="12" spans="1:8" ht="15.75">
      <c r="A12" s="1">
        <v>350000</v>
      </c>
      <c r="B12" s="6" t="s">
        <v>315</v>
      </c>
      <c r="C12" s="6"/>
      <c r="D12" s="6"/>
      <c r="E12" s="22"/>
      <c r="F12" s="23">
        <f>600+630</f>
        <v>1230</v>
      </c>
      <c r="G12" s="13" t="s">
        <v>148</v>
      </c>
      <c r="H12" s="2" t="s">
        <v>318</v>
      </c>
    </row>
    <row r="13" spans="1:8" ht="15.75">
      <c r="A13" s="1">
        <v>350200</v>
      </c>
      <c r="B13" s="6" t="s">
        <v>304</v>
      </c>
      <c r="C13" s="6"/>
      <c r="D13" s="6"/>
      <c r="E13" s="22"/>
      <c r="F13" s="23">
        <v>28464.6</v>
      </c>
      <c r="G13" s="13" t="s">
        <v>146</v>
      </c>
      <c r="H13" s="2" t="s">
        <v>305</v>
      </c>
    </row>
    <row r="14" spans="1:7" ht="15.75">
      <c r="A14" s="1"/>
      <c r="B14" s="6"/>
      <c r="C14" s="6"/>
      <c r="D14" s="6"/>
      <c r="E14" s="22"/>
      <c r="F14" s="23"/>
      <c r="G14" s="13"/>
    </row>
    <row r="15" spans="1:7" ht="18.75">
      <c r="A15" s="14"/>
      <c r="B15" s="15"/>
      <c r="C15" s="15"/>
      <c r="D15" s="15"/>
      <c r="E15" s="17"/>
      <c r="F15" s="24">
        <f>SUM(F7:F13)</f>
        <v>55606.42</v>
      </c>
      <c r="G15" s="13"/>
    </row>
    <row r="16" spans="1:7" ht="18.75">
      <c r="A16" s="14"/>
      <c r="B16" s="15"/>
      <c r="C16" s="15"/>
      <c r="D16" s="15"/>
      <c r="E16" s="17"/>
      <c r="F16" s="24"/>
      <c r="G16" s="13"/>
    </row>
    <row r="17" spans="1:7" ht="15.75">
      <c r="A17" s="20" t="s">
        <v>153</v>
      </c>
      <c r="B17" s="16"/>
      <c r="C17" s="15"/>
      <c r="D17" s="15"/>
      <c r="E17" s="17"/>
      <c r="F17" s="23"/>
      <c r="G17" s="13"/>
    </row>
    <row r="18" spans="1:8" ht="15.75">
      <c r="A18" s="25" t="s">
        <v>123</v>
      </c>
      <c r="B18" s="6" t="s">
        <v>159</v>
      </c>
      <c r="C18" s="6"/>
      <c r="D18" s="6"/>
      <c r="E18" s="6"/>
      <c r="F18" s="5">
        <v>16968</v>
      </c>
      <c r="G18" s="26" t="s">
        <v>148</v>
      </c>
      <c r="H18" s="2" t="s">
        <v>160</v>
      </c>
    </row>
    <row r="19" spans="1:8" ht="15.75">
      <c r="A19" s="25" t="s">
        <v>111</v>
      </c>
      <c r="B19" s="6" t="s">
        <v>158</v>
      </c>
      <c r="C19" s="6"/>
      <c r="D19" s="6"/>
      <c r="E19" s="6"/>
      <c r="F19" s="5">
        <v>28464.6</v>
      </c>
      <c r="G19" s="11" t="s">
        <v>306</v>
      </c>
      <c r="H19" s="2" t="s">
        <v>307</v>
      </c>
    </row>
    <row r="20" spans="1:8" ht="15.75">
      <c r="A20" s="25" t="s">
        <v>111</v>
      </c>
      <c r="B20" s="6" t="s">
        <v>158</v>
      </c>
      <c r="C20" s="6"/>
      <c r="D20" s="6"/>
      <c r="E20" s="6"/>
      <c r="F20" s="5">
        <v>600</v>
      </c>
      <c r="G20" s="11" t="s">
        <v>148</v>
      </c>
      <c r="H20" s="2" t="s">
        <v>319</v>
      </c>
    </row>
    <row r="21" spans="1:8" ht="15.75">
      <c r="A21" s="25" t="s">
        <v>116</v>
      </c>
      <c r="B21" s="6" t="s">
        <v>155</v>
      </c>
      <c r="C21" s="6"/>
      <c r="D21" s="6"/>
      <c r="E21" s="6"/>
      <c r="F21" s="5">
        <v>514.92</v>
      </c>
      <c r="G21" s="11" t="s">
        <v>148</v>
      </c>
      <c r="H21" s="2" t="s">
        <v>156</v>
      </c>
    </row>
    <row r="22" spans="1:8" ht="15.75">
      <c r="A22" s="25" t="s">
        <v>116</v>
      </c>
      <c r="B22" s="6" t="s">
        <v>157</v>
      </c>
      <c r="C22" s="6"/>
      <c r="D22" s="6"/>
      <c r="E22" s="6"/>
      <c r="F22" s="5">
        <v>242.4</v>
      </c>
      <c r="G22" s="11" t="s">
        <v>148</v>
      </c>
      <c r="H22" s="2" t="s">
        <v>156</v>
      </c>
    </row>
    <row r="23" spans="1:8" ht="15.75">
      <c r="A23" s="25" t="s">
        <v>116</v>
      </c>
      <c r="B23" s="6" t="s">
        <v>157</v>
      </c>
      <c r="C23" s="6"/>
      <c r="D23" s="6"/>
      <c r="E23" s="6"/>
      <c r="F23" s="5">
        <v>172.8</v>
      </c>
      <c r="G23" s="11" t="s">
        <v>148</v>
      </c>
      <c r="H23" s="2" t="s">
        <v>316</v>
      </c>
    </row>
    <row r="24" spans="1:8" ht="15.75">
      <c r="A24" s="25" t="s">
        <v>116</v>
      </c>
      <c r="B24" s="6" t="s">
        <v>157</v>
      </c>
      <c r="C24" s="6"/>
      <c r="D24" s="6"/>
      <c r="E24" s="6"/>
      <c r="F24" s="5">
        <v>630</v>
      </c>
      <c r="G24" s="11" t="s">
        <v>148</v>
      </c>
      <c r="H24" s="2" t="s">
        <v>317</v>
      </c>
    </row>
    <row r="25" spans="1:8" ht="15.75">
      <c r="A25" s="25" t="s">
        <v>117</v>
      </c>
      <c r="B25" s="6" t="s">
        <v>154</v>
      </c>
      <c r="C25" s="6"/>
      <c r="D25" s="6"/>
      <c r="E25" s="6"/>
      <c r="F25" s="5">
        <v>1674.32</v>
      </c>
      <c r="G25" s="11" t="s">
        <v>148</v>
      </c>
      <c r="H25" s="2" t="s">
        <v>156</v>
      </c>
    </row>
    <row r="26" spans="1:8" ht="15.75">
      <c r="A26" s="25" t="s">
        <v>117</v>
      </c>
      <c r="B26" s="6" t="s">
        <v>154</v>
      </c>
      <c r="C26" s="6"/>
      <c r="D26" s="6"/>
      <c r="E26" s="6"/>
      <c r="F26" s="5">
        <v>6339.38</v>
      </c>
      <c r="G26" s="11" t="s">
        <v>148</v>
      </c>
      <c r="H26" s="2" t="s">
        <v>312</v>
      </c>
    </row>
    <row r="27" spans="1:8" ht="15.75">
      <c r="A27" s="25" t="s">
        <v>110</v>
      </c>
      <c r="B27" s="6" t="s">
        <v>250</v>
      </c>
      <c r="C27" s="6"/>
      <c r="D27" s="6"/>
      <c r="E27" s="6"/>
      <c r="F27" s="5">
        <v>-2000</v>
      </c>
      <c r="G27" s="26" t="s">
        <v>148</v>
      </c>
      <c r="H27" s="42"/>
    </row>
    <row r="28" spans="1:7" ht="15.75">
      <c r="A28" s="25" t="s">
        <v>109</v>
      </c>
      <c r="B28" s="6" t="s">
        <v>309</v>
      </c>
      <c r="C28" s="6"/>
      <c r="D28" s="6"/>
      <c r="E28" s="6"/>
      <c r="F28" s="5">
        <v>2000</v>
      </c>
      <c r="G28" s="26" t="s">
        <v>148</v>
      </c>
    </row>
    <row r="29" spans="1:7" ht="15.75">
      <c r="A29" s="25"/>
      <c r="B29" s="6"/>
      <c r="C29" s="6"/>
      <c r="D29" s="6"/>
      <c r="E29" s="6"/>
      <c r="F29" s="5"/>
      <c r="G29" s="26"/>
    </row>
    <row r="30" spans="1:6" ht="18.75">
      <c r="A30" s="14"/>
      <c r="B30" s="15"/>
      <c r="C30" s="15"/>
      <c r="D30" s="15"/>
      <c r="E30" s="15"/>
      <c r="F30" s="27">
        <f>SUM(F18:F28)</f>
        <v>55606.42</v>
      </c>
    </row>
    <row r="31" spans="1:6" ht="15.75">
      <c r="A31" s="28"/>
      <c r="B31" s="15"/>
      <c r="C31" s="15"/>
      <c r="D31" s="15"/>
      <c r="E31" s="15"/>
      <c r="F31" s="5"/>
    </row>
    <row r="32" spans="1:6" ht="15.75">
      <c r="A32" s="28"/>
      <c r="B32" s="14"/>
      <c r="C32" s="14"/>
      <c r="D32" s="29"/>
      <c r="E32" s="14"/>
      <c r="F32" s="29"/>
    </row>
    <row r="33" spans="1:6" ht="15.75">
      <c r="A33" s="28"/>
      <c r="B33" s="14"/>
      <c r="C33" s="14"/>
      <c r="D33" s="29"/>
      <c r="E33" s="14"/>
      <c r="F33" s="29"/>
    </row>
    <row r="34" spans="1:6" ht="15.75">
      <c r="A34" s="28"/>
      <c r="B34" s="14"/>
      <c r="C34" s="14"/>
      <c r="D34" s="29"/>
      <c r="E34" s="14"/>
      <c r="F34" s="29"/>
    </row>
    <row r="35" spans="2:6" ht="15.75">
      <c r="B35" s="14"/>
      <c r="C35" s="30"/>
      <c r="D35" s="30"/>
      <c r="E35" s="30"/>
      <c r="F35" s="29"/>
    </row>
    <row r="36" ht="14.25">
      <c r="F36" s="31"/>
    </row>
    <row r="37" ht="14.25">
      <c r="F37" s="31"/>
    </row>
    <row r="38" ht="14.25">
      <c r="F38" s="31"/>
    </row>
    <row r="39" ht="14.25">
      <c r="F39" s="31"/>
    </row>
    <row r="40" ht="14.25">
      <c r="F40" s="3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Signe Kiin</cp:lastModifiedBy>
  <cp:lastPrinted>2015-04-16T08:05:45Z</cp:lastPrinted>
  <dcterms:created xsi:type="dcterms:W3CDTF">2009-03-11T11:38:40Z</dcterms:created>
  <dcterms:modified xsi:type="dcterms:W3CDTF">2015-04-16T08:20:12Z</dcterms:modified>
  <cp:category/>
  <cp:version/>
  <cp:contentType/>
  <cp:contentStatus/>
</cp:coreProperties>
</file>